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de-fsrv-01.edu.id\SDEDATA$\BOSSS\Shared\Dataxxxx\2024ISEE\FY24 statistics\January 1\"/>
    </mc:Choice>
  </mc:AlternateContent>
  <xr:revisionPtr revIDLastSave="0" documentId="13_ncr:1_{F65D3147-4358-4268-A6E0-25595417D0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tified Report" sheetId="5" r:id="rId1"/>
  </sheets>
  <definedNames>
    <definedName name="_xlnm.Print_Area" localSheetId="0">'Certified Report'!$A$1:$H$38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5" l="1"/>
  <c r="C27" i="5"/>
  <c r="D27" i="5"/>
  <c r="E27" i="5"/>
  <c r="F27" i="5"/>
  <c r="G6" i="5"/>
  <c r="G7" i="5"/>
  <c r="G8" i="5"/>
  <c r="G9" i="5"/>
  <c r="G10" i="5"/>
  <c r="G11" i="5"/>
  <c r="G12" i="5"/>
  <c r="G13" i="5"/>
  <c r="G14" i="5"/>
  <c r="G15" i="5"/>
  <c r="G16" i="5"/>
  <c r="G17" i="5"/>
  <c r="G19" i="5"/>
  <c r="G20" i="5"/>
  <c r="G21" i="5"/>
  <c r="G22" i="5"/>
  <c r="G23" i="5"/>
  <c r="G24" i="5"/>
  <c r="G25" i="5"/>
  <c r="F30" i="5"/>
  <c r="E30" i="5"/>
  <c r="D30" i="5"/>
  <c r="C30" i="5"/>
  <c r="B30" i="5"/>
  <c r="F29" i="5"/>
  <c r="E29" i="5"/>
  <c r="D29" i="5"/>
  <c r="C29" i="5"/>
  <c r="B29" i="5"/>
  <c r="F28" i="5"/>
  <c r="E28" i="5"/>
  <c r="D28" i="5"/>
  <c r="C28" i="5"/>
  <c r="B28" i="5"/>
  <c r="H7" i="5"/>
  <c r="H8" i="5"/>
  <c r="H9" i="5"/>
  <c r="H15" i="5"/>
  <c r="H10" i="5"/>
  <c r="H11" i="5"/>
  <c r="H12" i="5"/>
  <c r="H13" i="5"/>
  <c r="H14" i="5"/>
  <c r="H16" i="5"/>
  <c r="H17" i="5"/>
  <c r="H19" i="5"/>
  <c r="H20" i="5"/>
  <c r="H21" i="5"/>
  <c r="H22" i="5"/>
  <c r="H23" i="5"/>
  <c r="H24" i="5"/>
  <c r="H25" i="5"/>
  <c r="H6" i="5"/>
  <c r="B31" i="5" l="1"/>
  <c r="G27" i="5"/>
  <c r="H29" i="5"/>
  <c r="C31" i="5"/>
  <c r="G30" i="5"/>
  <c r="F31" i="5"/>
  <c r="H30" i="5"/>
  <c r="E31" i="5"/>
  <c r="H27" i="5"/>
  <c r="D31" i="5"/>
  <c r="G29" i="5"/>
  <c r="G28" i="5"/>
  <c r="H28" i="5"/>
  <c r="G31" i="5" l="1"/>
  <c r="H31" i="5"/>
</calcChain>
</file>

<file path=xl/sharedStrings.xml><?xml version="1.0" encoding="utf-8"?>
<sst xmlns="http://schemas.openxmlformats.org/spreadsheetml/2006/main" count="41" uniqueCount="41">
  <si>
    <t>Assistant Principal</t>
  </si>
  <si>
    <t>Asst. Superintendent</t>
  </si>
  <si>
    <t>Audiologist</t>
  </si>
  <si>
    <t>Charter Administration</t>
  </si>
  <si>
    <t>Counselor</t>
  </si>
  <si>
    <t>Director</t>
  </si>
  <si>
    <t>Education Media Generalist</t>
  </si>
  <si>
    <t>Head Teacher</t>
  </si>
  <si>
    <t>Instructional Cordinator</t>
  </si>
  <si>
    <t>Occupational Therapist</t>
  </si>
  <si>
    <t>Physical Therapist</t>
  </si>
  <si>
    <t>Principal</t>
  </si>
  <si>
    <t>Psychological Examiner</t>
  </si>
  <si>
    <t>School Nurse</t>
  </si>
  <si>
    <t>School Psychologist</t>
  </si>
  <si>
    <t>School Social Worker</t>
  </si>
  <si>
    <t>Speech-Language Pathologist</t>
  </si>
  <si>
    <t>Superintendent</t>
  </si>
  <si>
    <t>Supervisor/Coordinator</t>
  </si>
  <si>
    <t>Teacher</t>
  </si>
  <si>
    <t>Idaho State Department of Education</t>
  </si>
  <si>
    <t>Activity</t>
  </si>
  <si>
    <t>Actual Employee Count</t>
  </si>
  <si>
    <t>FTE Employee Total</t>
  </si>
  <si>
    <t>Total Salaries</t>
  </si>
  <si>
    <t>Total Base Salaries</t>
  </si>
  <si>
    <t>Total Extra  Pay</t>
  </si>
  <si>
    <t>FTE Average Base Salary</t>
  </si>
  <si>
    <t>FTE Average Base Salary + Extra Pay</t>
  </si>
  <si>
    <t>2023-2024</t>
  </si>
  <si>
    <t>District Administrators</t>
  </si>
  <si>
    <t>School Administrators</t>
  </si>
  <si>
    <t>Pupil Services</t>
  </si>
  <si>
    <t>Instructional</t>
  </si>
  <si>
    <t>Source Information</t>
  </si>
  <si>
    <t>FTE</t>
  </si>
  <si>
    <t>Employees are counted by Full Time Equivalent (FTE).</t>
  </si>
  <si>
    <t>Certificated employees reported as performing more than one activity are allocated according to their FTE in each activity.</t>
  </si>
  <si>
    <t>This report is derived from personnel information submitted by each district and charter school in the fall of 2023.</t>
  </si>
  <si>
    <t>Salary information is for the 2023-24 school year.</t>
  </si>
  <si>
    <t>Statewide Certificated Staff Salary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</si>
</sst>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164" fontId="19" fillId="0" borderId="11" xfId="43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4" xfId="0" applyBorder="1"/>
    <xf numFmtId="0" fontId="0" fillId="0" borderId="16" xfId="0" applyBorder="1"/>
    <xf numFmtId="164" fontId="0" fillId="0" borderId="18" xfId="43" applyNumberFormat="1" applyFont="1" applyFill="1" applyBorder="1"/>
    <xf numFmtId="164" fontId="0" fillId="0" borderId="17" xfId="43" applyNumberFormat="1" applyFont="1" applyFill="1" applyBorder="1"/>
    <xf numFmtId="164" fontId="0" fillId="0" borderId="19" xfId="43" applyNumberFormat="1" applyFont="1" applyFill="1" applyBorder="1"/>
    <xf numFmtId="164" fontId="0" fillId="0" borderId="15" xfId="43" applyNumberFormat="1" applyFont="1" applyFill="1" applyBorder="1"/>
    <xf numFmtId="164" fontId="0" fillId="0" borderId="13" xfId="43" applyNumberFormat="1" applyFont="1" applyFill="1" applyBorder="1"/>
    <xf numFmtId="3" fontId="0" fillId="0" borderId="10" xfId="0" applyNumberFormat="1" applyBorder="1"/>
    <xf numFmtId="164" fontId="0" fillId="0" borderId="11" xfId="43" applyNumberFormat="1" applyFont="1" applyFill="1" applyBorder="1"/>
    <xf numFmtId="0" fontId="0" fillId="0" borderId="18" xfId="0" applyBorder="1" applyAlignment="1">
      <alignment wrapText="1"/>
    </xf>
    <xf numFmtId="3" fontId="0" fillId="0" borderId="12" xfId="42" applyNumberFormat="1" applyFont="1" applyFill="1" applyBorder="1"/>
    <xf numFmtId="0" fontId="0" fillId="0" borderId="17" xfId="0" applyBorder="1" applyAlignment="1">
      <alignment wrapText="1"/>
    </xf>
    <xf numFmtId="3" fontId="0" fillId="0" borderId="14" xfId="42" applyNumberFormat="1" applyFont="1" applyFill="1" applyBorder="1"/>
    <xf numFmtId="3" fontId="0" fillId="0" borderId="17" xfId="42" applyNumberFormat="1" applyFont="1" applyFill="1" applyBorder="1"/>
    <xf numFmtId="0" fontId="0" fillId="0" borderId="19" xfId="0" applyBorder="1" applyAlignment="1">
      <alignment wrapText="1"/>
    </xf>
    <xf numFmtId="3" fontId="0" fillId="0" borderId="10" xfId="42" applyNumberFormat="1" applyFont="1" applyFill="1" applyBorder="1"/>
    <xf numFmtId="0" fontId="20" fillId="0" borderId="0" xfId="0" applyFont="1" applyAlignment="1">
      <alignment wrapText="1"/>
    </xf>
    <xf numFmtId="164" fontId="19" fillId="0" borderId="18" xfId="43" applyNumberFormat="1" applyFont="1" applyFill="1" applyBorder="1" applyAlignment="1">
      <alignment horizontal="center" vertical="center" wrapText="1"/>
    </xf>
    <xf numFmtId="3" fontId="0" fillId="0" borderId="18" xfId="42" applyNumberFormat="1" applyFont="1" applyFill="1" applyBorder="1"/>
    <xf numFmtId="164" fontId="0" fillId="0" borderId="14" xfId="43" applyNumberFormat="1" applyFont="1" applyFill="1" applyBorder="1"/>
    <xf numFmtId="164" fontId="0" fillId="0" borderId="16" xfId="43" applyNumberFormat="1" applyFont="1" applyFill="1" applyBorder="1"/>
    <xf numFmtId="37" fontId="0" fillId="0" borderId="19" xfId="43" applyNumberFormat="1" applyFont="1" applyFill="1" applyBorder="1"/>
    <xf numFmtId="3" fontId="0" fillId="0" borderId="19" xfId="42" applyNumberFormat="1" applyFont="1" applyFill="1" applyBorder="1"/>
    <xf numFmtId="0" fontId="18" fillId="0" borderId="0" xfId="0" applyFont="1" applyAlignment="1" applyProtection="1">
      <alignment horizontal="center" readingOrder="1"/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FF99"/>
      <color rgb="FF00CC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8B2DC-3C7E-43CC-83CA-EE1B1162059D}">
  <sheetPr>
    <tabColor rgb="FF00FF99"/>
    <pageSetUpPr fitToPage="1"/>
  </sheetPr>
  <dimension ref="A1:H38"/>
  <sheetViews>
    <sheetView tabSelected="1" workbookViewId="0">
      <selection activeCell="M24" sqref="M24"/>
    </sheetView>
  </sheetViews>
  <sheetFormatPr defaultRowHeight="15" x14ac:dyDescent="0.25"/>
  <cols>
    <col min="1" max="1" width="56.7109375" customWidth="1"/>
    <col min="2" max="8" width="15.7109375" customWidth="1"/>
  </cols>
  <sheetData>
    <row r="1" spans="1:8" ht="15" customHeight="1" x14ac:dyDescent="0.3">
      <c r="A1" s="27" t="s">
        <v>20</v>
      </c>
      <c r="B1" s="27"/>
      <c r="C1" s="27"/>
      <c r="D1" s="27"/>
      <c r="E1" s="27"/>
      <c r="F1" s="27"/>
      <c r="G1" s="27"/>
      <c r="H1" s="27"/>
    </row>
    <row r="2" spans="1:8" ht="15" customHeight="1" x14ac:dyDescent="0.3">
      <c r="A2" s="27" t="s">
        <v>40</v>
      </c>
      <c r="B2" s="27"/>
      <c r="C2" s="27"/>
      <c r="D2" s="27"/>
      <c r="E2" s="27"/>
      <c r="F2" s="27"/>
      <c r="G2" s="27"/>
      <c r="H2" s="27"/>
    </row>
    <row r="3" spans="1:8" ht="15" customHeight="1" x14ac:dyDescent="0.3">
      <c r="A3" s="27" t="s">
        <v>29</v>
      </c>
      <c r="B3" s="27"/>
      <c r="C3" s="27"/>
      <c r="D3" s="27"/>
      <c r="E3" s="27"/>
      <c r="F3" s="27"/>
      <c r="G3" s="27"/>
      <c r="H3" s="27"/>
    </row>
    <row r="4" spans="1:8" ht="15.75" customHeight="1" thickBot="1" x14ac:dyDescent="0.3"/>
    <row r="5" spans="1:8" ht="66.75" customHeight="1" thickBot="1" x14ac:dyDescent="0.3">
      <c r="A5" s="1" t="s">
        <v>21</v>
      </c>
      <c r="B5" s="21" t="s">
        <v>22</v>
      </c>
      <c r="C5" s="21" t="s">
        <v>23</v>
      </c>
      <c r="D5" s="21" t="s">
        <v>24</v>
      </c>
      <c r="E5" s="21" t="s">
        <v>25</v>
      </c>
      <c r="F5" s="21" t="s">
        <v>26</v>
      </c>
      <c r="G5" s="2" t="s">
        <v>27</v>
      </c>
      <c r="H5" s="2" t="s">
        <v>28</v>
      </c>
    </row>
    <row r="6" spans="1:8" x14ac:dyDescent="0.25">
      <c r="A6" s="3" t="s">
        <v>17</v>
      </c>
      <c r="B6" s="22">
        <v>122</v>
      </c>
      <c r="C6" s="22">
        <v>105.04</v>
      </c>
      <c r="D6" s="6">
        <v>13275287.300000001</v>
      </c>
      <c r="E6" s="6">
        <v>13125166.700000001</v>
      </c>
      <c r="F6" s="6">
        <v>150120.59999999998</v>
      </c>
      <c r="G6" s="6">
        <f t="shared" ref="G6:G17" si="0">ROUND(E6/C6,0)</f>
        <v>124954</v>
      </c>
      <c r="H6" s="6">
        <f t="shared" ref="H6:H17" si="1">(E6+F6)/C6</f>
        <v>126383.16165270373</v>
      </c>
    </row>
    <row r="7" spans="1:8" x14ac:dyDescent="0.25">
      <c r="A7" s="4" t="s">
        <v>1</v>
      </c>
      <c r="B7" s="17">
        <v>18</v>
      </c>
      <c r="C7" s="17">
        <v>16.420000000000002</v>
      </c>
      <c r="D7" s="7">
        <v>2207755.62</v>
      </c>
      <c r="E7" s="7">
        <v>2173821.62</v>
      </c>
      <c r="F7" s="7">
        <v>33934</v>
      </c>
      <c r="G7" s="7">
        <f t="shared" si="0"/>
        <v>132389</v>
      </c>
      <c r="H7" s="7">
        <f t="shared" si="1"/>
        <v>134455.27527405601</v>
      </c>
    </row>
    <row r="8" spans="1:8" x14ac:dyDescent="0.25">
      <c r="A8" s="4" t="s">
        <v>3</v>
      </c>
      <c r="B8" s="17">
        <v>92</v>
      </c>
      <c r="C8" s="17">
        <v>75.010000000000005</v>
      </c>
      <c r="D8" s="7">
        <v>7604330.9199999999</v>
      </c>
      <c r="E8" s="7">
        <v>7581336.2400000002</v>
      </c>
      <c r="F8" s="7">
        <v>22994.68</v>
      </c>
      <c r="G8" s="7">
        <f t="shared" si="0"/>
        <v>101071</v>
      </c>
      <c r="H8" s="7">
        <f t="shared" si="1"/>
        <v>101377.56192507665</v>
      </c>
    </row>
    <row r="9" spans="1:8" x14ac:dyDescent="0.25">
      <c r="A9" s="4" t="s">
        <v>5</v>
      </c>
      <c r="B9" s="17">
        <v>67</v>
      </c>
      <c r="C9" s="17">
        <v>57.180000000000007</v>
      </c>
      <c r="D9" s="7">
        <v>5843607.8499999996</v>
      </c>
      <c r="E9" s="7">
        <v>5783874.75</v>
      </c>
      <c r="F9" s="7">
        <v>59733.1</v>
      </c>
      <c r="G9" s="7">
        <f t="shared" si="0"/>
        <v>101152</v>
      </c>
      <c r="H9" s="7">
        <f t="shared" si="1"/>
        <v>102196.70951381601</v>
      </c>
    </row>
    <row r="10" spans="1:8" x14ac:dyDescent="0.25">
      <c r="A10" s="4" t="s">
        <v>18</v>
      </c>
      <c r="B10" s="17">
        <v>153</v>
      </c>
      <c r="C10" s="17">
        <v>135.68000000000004</v>
      </c>
      <c r="D10" s="7">
        <v>15804852.04565217</v>
      </c>
      <c r="E10" s="7">
        <v>15715478.699999999</v>
      </c>
      <c r="F10" s="7">
        <v>89373.345652173914</v>
      </c>
      <c r="G10" s="7">
        <f t="shared" si="0"/>
        <v>115828</v>
      </c>
      <c r="H10" s="7">
        <f t="shared" si="1"/>
        <v>116486.23264779017</v>
      </c>
    </row>
    <row r="11" spans="1:8" x14ac:dyDescent="0.25">
      <c r="A11" s="4" t="s">
        <v>11</v>
      </c>
      <c r="B11" s="17">
        <v>685</v>
      </c>
      <c r="C11" s="17">
        <v>640.17999999999984</v>
      </c>
      <c r="D11" s="7">
        <v>63501286.098765977</v>
      </c>
      <c r="E11" s="7">
        <v>62888535.619999997</v>
      </c>
      <c r="F11" s="7">
        <v>612750.47876596358</v>
      </c>
      <c r="G11" s="7">
        <f t="shared" si="0"/>
        <v>98236</v>
      </c>
      <c r="H11" s="7">
        <f t="shared" si="1"/>
        <v>99192.861537014556</v>
      </c>
    </row>
    <row r="12" spans="1:8" x14ac:dyDescent="0.25">
      <c r="A12" s="4" t="s">
        <v>0</v>
      </c>
      <c r="B12" s="17">
        <v>355</v>
      </c>
      <c r="C12" s="17">
        <v>329.61999999999995</v>
      </c>
      <c r="D12" s="7">
        <v>30336378.28316937</v>
      </c>
      <c r="E12" s="7">
        <v>30115590.629999999</v>
      </c>
      <c r="F12" s="7">
        <v>220787.65316937989</v>
      </c>
      <c r="G12" s="7">
        <f t="shared" si="0"/>
        <v>91365</v>
      </c>
      <c r="H12" s="7">
        <f t="shared" si="1"/>
        <v>92034.398043715133</v>
      </c>
    </row>
    <row r="13" spans="1:8" x14ac:dyDescent="0.25">
      <c r="A13" s="4" t="s">
        <v>7</v>
      </c>
      <c r="B13" s="17">
        <v>7</v>
      </c>
      <c r="C13" s="17">
        <v>4.2300000000000004</v>
      </c>
      <c r="D13" s="7">
        <v>326029.52</v>
      </c>
      <c r="E13" s="7">
        <v>315940.52</v>
      </c>
      <c r="F13" s="7">
        <v>10089</v>
      </c>
      <c r="G13" s="7">
        <f t="shared" si="0"/>
        <v>74690</v>
      </c>
      <c r="H13" s="7">
        <f t="shared" si="1"/>
        <v>77075.536643026004</v>
      </c>
    </row>
    <row r="14" spans="1:8" x14ac:dyDescent="0.25">
      <c r="A14" s="4" t="s">
        <v>19</v>
      </c>
      <c r="B14" s="17">
        <v>18897</v>
      </c>
      <c r="C14" s="17">
        <v>17949.310000000001</v>
      </c>
      <c r="D14" s="7">
        <v>1104176422.7562714</v>
      </c>
      <c r="E14" s="7">
        <v>1086117904.5499997</v>
      </c>
      <c r="F14" s="7">
        <v>18058518.206271496</v>
      </c>
      <c r="G14" s="7">
        <f t="shared" si="0"/>
        <v>60510</v>
      </c>
      <c r="H14" s="7">
        <f t="shared" si="1"/>
        <v>61516.371534965467</v>
      </c>
    </row>
    <row r="15" spans="1:8" x14ac:dyDescent="0.25">
      <c r="A15" s="4" t="s">
        <v>6</v>
      </c>
      <c r="B15" s="17">
        <v>91</v>
      </c>
      <c r="C15" s="17">
        <v>87.44</v>
      </c>
      <c r="D15" s="7">
        <v>6152931.129521328</v>
      </c>
      <c r="E15" s="7">
        <v>6022945.2400000002</v>
      </c>
      <c r="F15" s="7">
        <v>129985.88952132832</v>
      </c>
      <c r="G15" s="7">
        <f t="shared" si="0"/>
        <v>68881</v>
      </c>
      <c r="H15" s="7">
        <f t="shared" si="1"/>
        <v>70367.464884736153</v>
      </c>
    </row>
    <row r="16" spans="1:8" x14ac:dyDescent="0.25">
      <c r="A16" s="4" t="s">
        <v>8</v>
      </c>
      <c r="B16" s="17">
        <v>276</v>
      </c>
      <c r="C16" s="17">
        <v>249.12</v>
      </c>
      <c r="D16" s="7">
        <v>18497431.500194475</v>
      </c>
      <c r="E16" s="7">
        <v>18206482.879999999</v>
      </c>
      <c r="F16" s="7">
        <v>290948.62019447167</v>
      </c>
      <c r="G16" s="7">
        <f t="shared" si="0"/>
        <v>73083</v>
      </c>
      <c r="H16" s="7">
        <f t="shared" si="1"/>
        <v>74251.08983700414</v>
      </c>
    </row>
    <row r="17" spans="1:8" x14ac:dyDescent="0.25">
      <c r="A17" s="4" t="s">
        <v>4</v>
      </c>
      <c r="B17" s="17">
        <v>835</v>
      </c>
      <c r="C17" s="17">
        <v>807.48000000000013</v>
      </c>
      <c r="D17" s="7">
        <v>52722459.307425201</v>
      </c>
      <c r="E17" s="7">
        <v>51370031.32</v>
      </c>
      <c r="F17" s="7">
        <v>1352427.987425199</v>
      </c>
      <c r="G17" s="7">
        <f t="shared" si="0"/>
        <v>63618</v>
      </c>
      <c r="H17" s="7">
        <f t="shared" si="1"/>
        <v>65292.588432438191</v>
      </c>
    </row>
    <row r="18" spans="1:8" x14ac:dyDescent="0.25">
      <c r="A18" s="4" t="s">
        <v>12</v>
      </c>
      <c r="B18" s="17">
        <v>0</v>
      </c>
      <c r="C18" s="1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 x14ac:dyDescent="0.25">
      <c r="A19" s="4" t="s">
        <v>14</v>
      </c>
      <c r="B19" s="17">
        <v>210</v>
      </c>
      <c r="C19" s="17">
        <v>184.84</v>
      </c>
      <c r="D19" s="7">
        <v>14328123.300000001</v>
      </c>
      <c r="E19" s="7">
        <v>13797638.300000001</v>
      </c>
      <c r="F19" s="7">
        <v>530485</v>
      </c>
      <c r="G19" s="7">
        <f t="shared" ref="G19:G25" si="2">ROUND(E19/C19,0)</f>
        <v>74646</v>
      </c>
      <c r="H19" s="7">
        <f t="shared" ref="H19:H25" si="3">(E19+F19)/C19</f>
        <v>77516.356308158414</v>
      </c>
    </row>
    <row r="20" spans="1:8" ht="14.25" customHeight="1" x14ac:dyDescent="0.25">
      <c r="A20" s="4" t="s">
        <v>16</v>
      </c>
      <c r="B20" s="17">
        <v>217</v>
      </c>
      <c r="C20" s="17">
        <v>196.47</v>
      </c>
      <c r="D20" s="7">
        <v>14205693.25</v>
      </c>
      <c r="E20" s="7">
        <v>13787819</v>
      </c>
      <c r="F20" s="7">
        <v>417874.25</v>
      </c>
      <c r="G20" s="7">
        <f t="shared" si="2"/>
        <v>70178</v>
      </c>
      <c r="H20" s="7">
        <f t="shared" si="3"/>
        <v>72304.643202524559</v>
      </c>
    </row>
    <row r="21" spans="1:8" x14ac:dyDescent="0.25">
      <c r="A21" s="4" t="s">
        <v>2</v>
      </c>
      <c r="B21" s="17">
        <v>4</v>
      </c>
      <c r="C21" s="17">
        <v>3.2</v>
      </c>
      <c r="D21" s="7">
        <v>263062</v>
      </c>
      <c r="E21" s="7">
        <v>263062</v>
      </c>
      <c r="F21" s="7"/>
      <c r="G21" s="7">
        <f t="shared" si="2"/>
        <v>82207</v>
      </c>
      <c r="H21" s="7">
        <f t="shared" si="3"/>
        <v>82206.875</v>
      </c>
    </row>
    <row r="22" spans="1:8" x14ac:dyDescent="0.25">
      <c r="A22" s="4" t="s">
        <v>15</v>
      </c>
      <c r="B22" s="17">
        <v>61</v>
      </c>
      <c r="C22" s="17">
        <v>58.2</v>
      </c>
      <c r="D22" s="7">
        <v>4024030.5</v>
      </c>
      <c r="E22" s="7">
        <v>3990559.5</v>
      </c>
      <c r="F22" s="7">
        <v>33471</v>
      </c>
      <c r="G22" s="7">
        <f t="shared" si="2"/>
        <v>68566</v>
      </c>
      <c r="H22" s="7">
        <f t="shared" si="3"/>
        <v>69141.417525773199</v>
      </c>
    </row>
    <row r="23" spans="1:8" x14ac:dyDescent="0.25">
      <c r="A23" s="4" t="s">
        <v>13</v>
      </c>
      <c r="B23" s="17">
        <v>186</v>
      </c>
      <c r="C23" s="17">
        <v>161.1</v>
      </c>
      <c r="D23" s="7">
        <v>9720928.2289999984</v>
      </c>
      <c r="E23" s="7">
        <v>9630087.0399999991</v>
      </c>
      <c r="F23" s="23">
        <v>90841.188999999998</v>
      </c>
      <c r="G23" s="7">
        <f t="shared" si="2"/>
        <v>59777</v>
      </c>
      <c r="H23" s="7">
        <f t="shared" si="3"/>
        <v>60340.957349472366</v>
      </c>
    </row>
    <row r="24" spans="1:8" x14ac:dyDescent="0.25">
      <c r="A24" s="4" t="s">
        <v>9</v>
      </c>
      <c r="B24" s="17">
        <v>45</v>
      </c>
      <c r="C24" s="17">
        <v>38.450000000000003</v>
      </c>
      <c r="D24" s="7">
        <v>3120015</v>
      </c>
      <c r="E24" s="7">
        <v>3090052</v>
      </c>
      <c r="F24" s="23">
        <v>29963</v>
      </c>
      <c r="G24" s="7">
        <f t="shared" si="2"/>
        <v>80365</v>
      </c>
      <c r="H24" s="7">
        <f t="shared" si="3"/>
        <v>81144.733420026008</v>
      </c>
    </row>
    <row r="25" spans="1:8" ht="15.75" thickBot="1" x14ac:dyDescent="0.3">
      <c r="A25" s="5" t="s">
        <v>10</v>
      </c>
      <c r="B25" s="25">
        <v>12</v>
      </c>
      <c r="C25" s="25">
        <v>12</v>
      </c>
      <c r="D25" s="8">
        <v>983679</v>
      </c>
      <c r="E25" s="8">
        <v>969598</v>
      </c>
      <c r="F25" s="24">
        <v>14081</v>
      </c>
      <c r="G25" s="8">
        <f t="shared" si="2"/>
        <v>80800</v>
      </c>
      <c r="H25" s="8">
        <f t="shared" si="3"/>
        <v>81973.25</v>
      </c>
    </row>
    <row r="26" spans="1:8" ht="15.75" thickBot="1" x14ac:dyDescent="0.3"/>
    <row r="27" spans="1:8" x14ac:dyDescent="0.25">
      <c r="A27" s="13" t="s">
        <v>30</v>
      </c>
      <c r="B27" s="14">
        <f>SUM(B6:B10)</f>
        <v>452</v>
      </c>
      <c r="C27" s="22">
        <f>SUM(C6:C10)</f>
        <v>389.33000000000004</v>
      </c>
      <c r="D27" s="6">
        <f>SUM(D6:D10)</f>
        <v>44735833.735652179</v>
      </c>
      <c r="E27" s="6">
        <f>SUM(E6:E10)</f>
        <v>44379678.010000005</v>
      </c>
      <c r="F27" s="6">
        <f>SUM(F6:F10)</f>
        <v>356155.72565217386</v>
      </c>
      <c r="G27" s="6">
        <f>ROUND(E27/C27,0)</f>
        <v>113990</v>
      </c>
      <c r="H27" s="10">
        <f>ROUND((E27+F27)/C27,0)</f>
        <v>114905</v>
      </c>
    </row>
    <row r="28" spans="1:8" x14ac:dyDescent="0.25">
      <c r="A28" s="15" t="s">
        <v>31</v>
      </c>
      <c r="B28" s="16">
        <f>SUM(B11:B13)</f>
        <v>1047</v>
      </c>
      <c r="C28" s="17">
        <f>SUM(C11:C13)</f>
        <v>974.02999999999975</v>
      </c>
      <c r="D28" s="7">
        <f>SUM(D11:D13)</f>
        <v>94163693.901935339</v>
      </c>
      <c r="E28" s="7">
        <f>SUM(E11:E13)</f>
        <v>93320066.769999996</v>
      </c>
      <c r="F28" s="7">
        <f>SUM(F11:F13)</f>
        <v>843627.1319353435</v>
      </c>
      <c r="G28" s="7">
        <f>ROUND(E28/C28,0)</f>
        <v>95808</v>
      </c>
      <c r="H28" s="9">
        <f>ROUND((E28+F28)/C28,0)</f>
        <v>96674</v>
      </c>
    </row>
    <row r="29" spans="1:8" x14ac:dyDescent="0.25">
      <c r="A29" s="15" t="s">
        <v>32</v>
      </c>
      <c r="B29" s="16">
        <f>SUM(B17:B25)</f>
        <v>1570</v>
      </c>
      <c r="C29" s="17">
        <f>SUM(C17:C25)</f>
        <v>1461.7400000000002</v>
      </c>
      <c r="D29" s="7">
        <f>SUM(D17:D25)</f>
        <v>99367990.5864252</v>
      </c>
      <c r="E29" s="7">
        <f>SUM(E17:E25)</f>
        <v>96898847.159999996</v>
      </c>
      <c r="F29" s="7">
        <f>SUM(F17:F25)</f>
        <v>2469143.4264251986</v>
      </c>
      <c r="G29" s="7">
        <f>ROUND(E29/C29,0)</f>
        <v>66290</v>
      </c>
      <c r="H29" s="9">
        <f>ROUND((E29+F29)/C29,0)</f>
        <v>67979</v>
      </c>
    </row>
    <row r="30" spans="1:8" ht="15.75" thickBot="1" x14ac:dyDescent="0.3">
      <c r="A30" s="18" t="s">
        <v>33</v>
      </c>
      <c r="B30" s="16">
        <f>SUM(B14:B16)</f>
        <v>19264</v>
      </c>
      <c r="C30" s="26">
        <f>SUM(C14:C16)</f>
        <v>18285.87</v>
      </c>
      <c r="D30" s="8">
        <f>SUM(D14:D16)</f>
        <v>1128826785.3859873</v>
      </c>
      <c r="E30" s="8">
        <f>SUM(E14:E16)</f>
        <v>1110347332.6699998</v>
      </c>
      <c r="F30" s="8">
        <f>SUM(F14:F16)</f>
        <v>18479452.715987295</v>
      </c>
      <c r="G30" s="7">
        <f>ROUND(E30/C30,0)</f>
        <v>60722</v>
      </c>
      <c r="H30" s="9">
        <f>ROUND((E30+F30)/C30,0)</f>
        <v>61732</v>
      </c>
    </row>
    <row r="31" spans="1:8" ht="15.75" thickBot="1" x14ac:dyDescent="0.3">
      <c r="B31" s="19">
        <f>SUM(B27:B30)</f>
        <v>22333</v>
      </c>
      <c r="C31" s="11">
        <f t="shared" ref="C31:F31" si="4">SUM(C27:C30)</f>
        <v>21110.969999999998</v>
      </c>
      <c r="D31" s="12">
        <f t="shared" si="4"/>
        <v>1367094303.6100001</v>
      </c>
      <c r="E31" s="12">
        <f t="shared" si="4"/>
        <v>1344945924.6099999</v>
      </c>
      <c r="F31" s="12">
        <f t="shared" si="4"/>
        <v>22148379.000000011</v>
      </c>
      <c r="G31" s="12">
        <f>ROUND(E31/C31,0)</f>
        <v>63708</v>
      </c>
      <c r="H31" s="12">
        <f>ROUND((E31+F31)/C31,0)</f>
        <v>64758</v>
      </c>
    </row>
    <row r="33" spans="1:1" x14ac:dyDescent="0.25">
      <c r="A33" s="20" t="s">
        <v>34</v>
      </c>
    </row>
    <row r="34" spans="1:1" x14ac:dyDescent="0.25">
      <c r="A34" t="s">
        <v>38</v>
      </c>
    </row>
    <row r="35" spans="1:1" x14ac:dyDescent="0.25">
      <c r="A35" t="s">
        <v>39</v>
      </c>
    </row>
    <row r="36" spans="1:1" x14ac:dyDescent="0.25">
      <c r="A36" s="20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</sheetData>
  <mergeCells count="3">
    <mergeCell ref="A1:H1"/>
    <mergeCell ref="A2:H2"/>
    <mergeCell ref="A3:H3"/>
  </mergeCells>
  <phoneticPr fontId="21" type="noConversion"/>
  <pageMargins left="0.35" right="0.35" top="0.35" bottom="0.35" header="0.3" footer="0.3"/>
  <pageSetup scale="6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Certified Report</vt:lpstr>
      <vt:lpstr>'Certified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padams</dc:creator>
  <cp:lastModifiedBy>Alexandra McCann</cp:lastModifiedBy>
  <cp:lastPrinted>2023-12-28T15:30:23Z</cp:lastPrinted>
  <dcterms:created xsi:type="dcterms:W3CDTF">2023-12-11T17:53:28Z</dcterms:created>
  <dcterms:modified xsi:type="dcterms:W3CDTF">2023-12-28T15:42:45Z</dcterms:modified>
</cp:coreProperties>
</file>