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BOSSS\Shared\Dataxxxx\2022ISEE\Statisticts\January 1\xxxxTo Post\"/>
    </mc:Choice>
  </mc:AlternateContent>
  <bookViews>
    <workbookView xWindow="0" yWindow="0" windowWidth="28800" windowHeight="12000"/>
  </bookViews>
  <sheets>
    <sheet name="Cert Repor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E32" i="1"/>
  <c r="D32" i="1"/>
  <c r="C32" i="1"/>
  <c r="B32" i="1"/>
  <c r="F31" i="1"/>
  <c r="E31" i="1"/>
  <c r="H31" i="1" s="1"/>
  <c r="D31" i="1"/>
  <c r="C31" i="1"/>
  <c r="B31" i="1"/>
  <c r="F30" i="1"/>
  <c r="E30" i="1"/>
  <c r="D30" i="1"/>
  <c r="C30" i="1"/>
  <c r="G30" i="1" s="1"/>
  <c r="B30" i="1"/>
  <c r="F29" i="1"/>
  <c r="E29" i="1"/>
  <c r="D29" i="1"/>
  <c r="C29" i="1"/>
  <c r="B29" i="1"/>
  <c r="F27" i="1"/>
  <c r="E27" i="1"/>
  <c r="D27" i="1"/>
  <c r="C27" i="1"/>
  <c r="B27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G27" i="1" l="1"/>
  <c r="C33" i="1"/>
  <c r="H30" i="1"/>
  <c r="B33" i="1"/>
  <c r="G29" i="1"/>
  <c r="G32" i="1"/>
  <c r="H27" i="1"/>
  <c r="H29" i="1"/>
  <c r="D33" i="1"/>
  <c r="E33" i="1"/>
  <c r="H33" i="1"/>
  <c r="G31" i="1"/>
  <c r="H32" i="1"/>
  <c r="G33" i="1"/>
</calcChain>
</file>

<file path=xl/sharedStrings.xml><?xml version="1.0" encoding="utf-8"?>
<sst xmlns="http://schemas.openxmlformats.org/spreadsheetml/2006/main" count="43" uniqueCount="43">
  <si>
    <t>Idaho State Department of Education</t>
  </si>
  <si>
    <t>Basic Education Staffing System</t>
  </si>
  <si>
    <t>Statewide  Certificated Staff Salary Report</t>
  </si>
  <si>
    <t>2021-2022</t>
  </si>
  <si>
    <t>Activity</t>
  </si>
  <si>
    <t>Actual Employee Count</t>
  </si>
  <si>
    <t>FTE Employee Total</t>
  </si>
  <si>
    <t>Total Salaries</t>
  </si>
  <si>
    <t>Total Base Salaries</t>
  </si>
  <si>
    <t>Total Extra  Pay</t>
  </si>
  <si>
    <t>FTE Average Base Salary</t>
  </si>
  <si>
    <t>FTE Average Base Salary + Extra Pay</t>
  </si>
  <si>
    <t>Superintendent</t>
  </si>
  <si>
    <t>Asst. Superintendent</t>
  </si>
  <si>
    <t>Charter Administration</t>
  </si>
  <si>
    <t>Director</t>
  </si>
  <si>
    <t>Supervisor/Coordinator</t>
  </si>
  <si>
    <t>Principal</t>
  </si>
  <si>
    <t>Assistant Principal</t>
  </si>
  <si>
    <t>Head Teacher</t>
  </si>
  <si>
    <t>Teacher</t>
  </si>
  <si>
    <t>Education Media Generalist</t>
  </si>
  <si>
    <t>Instructional Cordinator</t>
  </si>
  <si>
    <t>Counselor</t>
  </si>
  <si>
    <t>Psychological Examiner</t>
  </si>
  <si>
    <t>School Psychologist</t>
  </si>
  <si>
    <t>Speech/Language Pathologist</t>
  </si>
  <si>
    <t>Audiologist</t>
  </si>
  <si>
    <t>School Social Worker</t>
  </si>
  <si>
    <t>School Nurse</t>
  </si>
  <si>
    <t>Occupational Therapist</t>
  </si>
  <si>
    <t>Physical Therapist</t>
  </si>
  <si>
    <t>Technology Services</t>
  </si>
  <si>
    <t>District Administrators</t>
  </si>
  <si>
    <t>School Administrators</t>
  </si>
  <si>
    <t>Pupil Services</t>
  </si>
  <si>
    <t>Instructional</t>
  </si>
  <si>
    <t>Source Information</t>
  </si>
  <si>
    <t>This report is derived from personnel information submitted by each district and charter school in the fall of 2021.</t>
  </si>
  <si>
    <t>Salary information is for the 2021-22 school year.</t>
  </si>
  <si>
    <t>FTE</t>
  </si>
  <si>
    <t>Employees are counted by Full Time Equivalent (FTE).</t>
  </si>
  <si>
    <t>Certificated employees reported as performing more than one activity are allocated according to their FTE in each activity.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</si>
</sst>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Arial Narrow"/>
      <family val="2"/>
    </font>
    <font>
      <b/>
      <sz val="11"/>
      <color theme="1"/>
      <name val="Arial Narrow"/>
      <family val="2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theme="1"/>
      <name val="Arial Narrow"/>
      <family val="2"/>
    </font>
    <font>
      <b/>
      <u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ill="1"/>
    <xf numFmtId="0" fontId="2" fillId="0" borderId="0" xfId="0" applyFont="1" applyFill="1" applyAlignment="1" applyProtection="1">
      <alignment horizontal="center" readingOrder="1"/>
      <protection locked="0"/>
    </xf>
    <xf numFmtId="0" fontId="3" fillId="0" borderId="1" xfId="0" applyFont="1" applyFill="1" applyBorder="1" applyAlignment="1">
      <alignment horizontal="center" vertical="center" wrapText="1"/>
    </xf>
    <xf numFmtId="164" fontId="3" fillId="0" borderId="2" xfId="2" applyNumberFormat="1" applyFont="1" applyFill="1" applyBorder="1" applyAlignment="1">
      <alignment horizontal="center" vertical="center" wrapText="1"/>
    </xf>
    <xf numFmtId="0" fontId="0" fillId="0" borderId="3" xfId="0" applyFill="1" applyBorder="1"/>
    <xf numFmtId="3" fontId="0" fillId="0" borderId="4" xfId="0" applyNumberFormat="1" applyFill="1" applyBorder="1"/>
    <xf numFmtId="0" fontId="0" fillId="0" borderId="5" xfId="0" applyFill="1" applyBorder="1"/>
    <xf numFmtId="164" fontId="0" fillId="0" borderId="0" xfId="2" applyNumberFormat="1" applyFont="1" applyFill="1" applyBorder="1"/>
    <xf numFmtId="164" fontId="0" fillId="0" borderId="4" xfId="2" applyNumberFormat="1" applyFont="1" applyFill="1" applyBorder="1"/>
    <xf numFmtId="164" fontId="0" fillId="0" borderId="5" xfId="2" applyNumberFormat="1" applyFont="1" applyFill="1" applyBorder="1"/>
    <xf numFmtId="0" fontId="4" fillId="0" borderId="0" xfId="0" applyFont="1"/>
    <xf numFmtId="44" fontId="5" fillId="0" borderId="0" xfId="0" applyNumberFormat="1" applyFont="1" applyAlignment="1">
      <alignment horizontal="left"/>
    </xf>
    <xf numFmtId="0" fontId="0" fillId="0" borderId="6" xfId="0" applyFill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7" xfId="0" applyFill="1" applyBorder="1"/>
    <xf numFmtId="3" fontId="0" fillId="0" borderId="8" xfId="0" applyNumberFormat="1" applyFill="1" applyBorder="1"/>
    <xf numFmtId="0" fontId="0" fillId="0" borderId="0" xfId="0" applyBorder="1"/>
    <xf numFmtId="3" fontId="0" fillId="0" borderId="1" xfId="1" applyNumberFormat="1" applyFont="1" applyBorder="1"/>
    <xf numFmtId="43" fontId="0" fillId="0" borderId="1" xfId="1" applyFont="1" applyBorder="1"/>
    <xf numFmtId="165" fontId="0" fillId="0" borderId="1" xfId="1" applyNumberFormat="1" applyFont="1" applyBorder="1"/>
    <xf numFmtId="164" fontId="0" fillId="0" borderId="2" xfId="2" applyNumberFormat="1" applyFont="1" applyBorder="1"/>
    <xf numFmtId="164" fontId="0" fillId="0" borderId="9" xfId="2" applyNumberFormat="1" applyFont="1" applyBorder="1"/>
    <xf numFmtId="3" fontId="0" fillId="0" borderId="0" xfId="0" applyNumberFormat="1"/>
    <xf numFmtId="0" fontId="6" fillId="0" borderId="10" xfId="0" applyFont="1" applyFill="1" applyBorder="1" applyAlignment="1">
      <alignment wrapText="1"/>
    </xf>
    <xf numFmtId="3" fontId="0" fillId="0" borderId="3" xfId="1" applyNumberFormat="1" applyFont="1" applyBorder="1"/>
    <xf numFmtId="43" fontId="0" fillId="0" borderId="10" xfId="1" applyNumberFormat="1" applyFont="1" applyBorder="1"/>
    <xf numFmtId="164" fontId="0" fillId="0" borderId="11" xfId="2" applyNumberFormat="1" applyFont="1" applyBorder="1"/>
    <xf numFmtId="164" fontId="0" fillId="0" borderId="10" xfId="2" applyNumberFormat="1" applyFont="1" applyBorder="1"/>
    <xf numFmtId="164" fontId="0" fillId="0" borderId="12" xfId="2" applyNumberFormat="1" applyFont="1" applyBorder="1"/>
    <xf numFmtId="0" fontId="6" fillId="0" borderId="4" xfId="0" applyFont="1" applyFill="1" applyBorder="1" applyAlignment="1">
      <alignment wrapText="1"/>
    </xf>
    <xf numFmtId="3" fontId="0" fillId="0" borderId="6" xfId="1" applyNumberFormat="1" applyFont="1" applyBorder="1"/>
    <xf numFmtId="43" fontId="0" fillId="0" borderId="4" xfId="1" applyNumberFormat="1" applyFont="1" applyBorder="1"/>
    <xf numFmtId="164" fontId="0" fillId="0" borderId="0" xfId="2" applyNumberFormat="1" applyFont="1" applyBorder="1"/>
    <xf numFmtId="164" fontId="0" fillId="0" borderId="4" xfId="2" applyNumberFormat="1" applyFont="1" applyBorder="1"/>
    <xf numFmtId="164" fontId="0" fillId="0" borderId="5" xfId="2" applyNumberFormat="1" applyFont="1" applyBorder="1"/>
    <xf numFmtId="0" fontId="6" fillId="0" borderId="8" xfId="0" applyFont="1" applyFill="1" applyBorder="1" applyAlignment="1">
      <alignment wrapText="1"/>
    </xf>
    <xf numFmtId="43" fontId="0" fillId="0" borderId="2" xfId="1" applyNumberFormat="1" applyFont="1" applyBorder="1"/>
    <xf numFmtId="164" fontId="0" fillId="0" borderId="13" xfId="2" applyNumberFormat="1" applyFont="1" applyBorder="1"/>
    <xf numFmtId="0" fontId="7" fillId="0" borderId="0" xfId="0" applyFont="1" applyFill="1" applyAlignment="1">
      <alignment wrapText="1"/>
    </xf>
    <xf numFmtId="0" fontId="6" fillId="0" borderId="0" xfId="0" applyFont="1" applyFill="1"/>
    <xf numFmtId="164" fontId="6" fillId="0" borderId="0" xfId="2" applyNumberFormat="1" applyFont="1" applyFill="1"/>
    <xf numFmtId="0" fontId="6" fillId="0" borderId="0" xfId="0" applyFont="1" applyFill="1" applyAlignment="1"/>
    <xf numFmtId="0" fontId="0" fillId="0" borderId="0" xfId="0" applyFill="1" applyAlignment="1"/>
    <xf numFmtId="0" fontId="0" fillId="0" borderId="0" xfId="0" applyFill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zoomScaleNormal="100" workbookViewId="0"/>
  </sheetViews>
  <sheetFormatPr defaultRowHeight="15" x14ac:dyDescent="0.25"/>
  <cols>
    <col min="1" max="1" width="30" bestFit="1" customWidth="1"/>
    <col min="2" max="2" width="10.42578125" bestFit="1" customWidth="1"/>
    <col min="3" max="3" width="10.5703125" bestFit="1" customWidth="1"/>
    <col min="4" max="4" width="15.5703125" customWidth="1"/>
    <col min="5" max="5" width="15.28515625" bestFit="1" customWidth="1"/>
    <col min="6" max="6" width="12.5703125" bestFit="1" customWidth="1"/>
    <col min="7" max="8" width="11.5703125" bestFit="1" customWidth="1"/>
    <col min="10" max="10" width="12.5703125" bestFit="1" customWidth="1"/>
  </cols>
  <sheetData>
    <row r="1" spans="1:11" ht="16.5" x14ac:dyDescent="0.3">
      <c r="C1" s="1"/>
      <c r="D1" s="2" t="s">
        <v>0</v>
      </c>
    </row>
    <row r="2" spans="1:11" ht="16.5" x14ac:dyDescent="0.3">
      <c r="C2" s="1"/>
      <c r="D2" s="2" t="s">
        <v>1</v>
      </c>
    </row>
    <row r="3" spans="1:11" ht="16.5" x14ac:dyDescent="0.3">
      <c r="C3" s="1"/>
      <c r="D3" s="2" t="s">
        <v>2</v>
      </c>
    </row>
    <row r="4" spans="1:11" ht="17.25" thickBot="1" x14ac:dyDescent="0.35">
      <c r="C4" s="1"/>
      <c r="D4" s="2" t="s">
        <v>3</v>
      </c>
    </row>
    <row r="5" spans="1:11" ht="66.75" thickBot="1" x14ac:dyDescent="0.3">
      <c r="A5" s="3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</row>
    <row r="6" spans="1:11" x14ac:dyDescent="0.25">
      <c r="A6" s="5" t="s">
        <v>12</v>
      </c>
      <c r="B6" s="6">
        <v>114</v>
      </c>
      <c r="C6" s="7">
        <v>100.54</v>
      </c>
      <c r="D6" s="8">
        <v>11442356.449693877</v>
      </c>
      <c r="E6" s="9">
        <v>11333744.34</v>
      </c>
      <c r="F6" s="8">
        <v>108612.1096938776</v>
      </c>
      <c r="G6" s="9">
        <f t="shared" ref="G6:G17" si="0">ROUND(E6/C6,0)</f>
        <v>112729</v>
      </c>
      <c r="H6" s="10">
        <f t="shared" ref="H6:H17" si="1">(E6+F6)/C6</f>
        <v>113808.99591897629</v>
      </c>
      <c r="I6" s="11"/>
      <c r="J6" s="12"/>
      <c r="K6" s="11"/>
    </row>
    <row r="7" spans="1:11" x14ac:dyDescent="0.25">
      <c r="A7" s="13" t="s">
        <v>13</v>
      </c>
      <c r="B7" s="6">
        <v>17</v>
      </c>
      <c r="C7" s="7">
        <v>16.170000000000002</v>
      </c>
      <c r="D7" s="8">
        <v>2058476</v>
      </c>
      <c r="E7" s="9">
        <v>2024804</v>
      </c>
      <c r="F7" s="8">
        <v>33672</v>
      </c>
      <c r="G7" s="9">
        <f t="shared" si="0"/>
        <v>125220</v>
      </c>
      <c r="H7" s="10">
        <f t="shared" si="1"/>
        <v>127302.16450216449</v>
      </c>
      <c r="I7" s="11"/>
      <c r="J7" s="14"/>
      <c r="K7" s="11"/>
    </row>
    <row r="8" spans="1:11" x14ac:dyDescent="0.25">
      <c r="A8" s="13" t="s">
        <v>14</v>
      </c>
      <c r="B8" s="6">
        <v>70</v>
      </c>
      <c r="C8" s="7">
        <v>58.430000000000014</v>
      </c>
      <c r="D8" s="8">
        <v>5664397.5595049495</v>
      </c>
      <c r="E8" s="9">
        <v>5633602.5099999998</v>
      </c>
      <c r="F8" s="8">
        <v>30795.049504950497</v>
      </c>
      <c r="G8" s="9">
        <f t="shared" si="0"/>
        <v>96416</v>
      </c>
      <c r="H8" s="10">
        <f t="shared" si="1"/>
        <v>96943.309250469771</v>
      </c>
      <c r="I8" s="11"/>
      <c r="J8" s="14"/>
      <c r="K8" s="11"/>
    </row>
    <row r="9" spans="1:11" x14ac:dyDescent="0.25">
      <c r="A9" s="13" t="s">
        <v>15</v>
      </c>
      <c r="B9" s="6">
        <v>62</v>
      </c>
      <c r="C9" s="7">
        <v>48.569999999999993</v>
      </c>
      <c r="D9" s="8">
        <v>4363109.5999999996</v>
      </c>
      <c r="E9" s="9">
        <v>4294325.0999999996</v>
      </c>
      <c r="F9" s="8">
        <v>68784.5</v>
      </c>
      <c r="G9" s="9">
        <f t="shared" si="0"/>
        <v>88415</v>
      </c>
      <c r="H9" s="10">
        <f t="shared" si="1"/>
        <v>89831.369157916415</v>
      </c>
      <c r="I9" s="11"/>
      <c r="J9" s="14"/>
      <c r="K9" s="11"/>
    </row>
    <row r="10" spans="1:11" x14ac:dyDescent="0.25">
      <c r="A10" s="13" t="s">
        <v>16</v>
      </c>
      <c r="B10" s="6">
        <v>138</v>
      </c>
      <c r="C10" s="7">
        <v>121.11000000000001</v>
      </c>
      <c r="D10" s="8">
        <v>12486454.592871111</v>
      </c>
      <c r="E10" s="9">
        <v>12339364.800000001</v>
      </c>
      <c r="F10" s="8">
        <v>147089.7928711084</v>
      </c>
      <c r="G10" s="9">
        <f t="shared" si="0"/>
        <v>101886</v>
      </c>
      <c r="H10" s="10">
        <f t="shared" si="1"/>
        <v>103100.11223574526</v>
      </c>
      <c r="I10" s="11"/>
      <c r="J10" s="14"/>
      <c r="K10" s="11"/>
    </row>
    <row r="11" spans="1:11" x14ac:dyDescent="0.25">
      <c r="A11" s="13" t="s">
        <v>17</v>
      </c>
      <c r="B11" s="6">
        <v>720</v>
      </c>
      <c r="C11" s="7">
        <v>644.7299999999999</v>
      </c>
      <c r="D11" s="8">
        <v>56011801.978525013</v>
      </c>
      <c r="E11" s="9">
        <v>55504519.300000004</v>
      </c>
      <c r="F11" s="8">
        <v>507282.67852500611</v>
      </c>
      <c r="G11" s="9">
        <f t="shared" si="0"/>
        <v>86090</v>
      </c>
      <c r="H11" s="10">
        <f t="shared" si="1"/>
        <v>86876.369920005309</v>
      </c>
      <c r="I11" s="11"/>
      <c r="J11" s="14"/>
      <c r="K11" s="11"/>
    </row>
    <row r="12" spans="1:11" x14ac:dyDescent="0.25">
      <c r="A12" s="13" t="s">
        <v>18</v>
      </c>
      <c r="B12" s="6">
        <v>316</v>
      </c>
      <c r="C12" s="7">
        <v>295.02000000000004</v>
      </c>
      <c r="D12" s="8">
        <v>24920040.301478427</v>
      </c>
      <c r="E12" s="9">
        <v>24671406.510000002</v>
      </c>
      <c r="F12" s="8">
        <v>248633.79147842573</v>
      </c>
      <c r="G12" s="9">
        <f t="shared" si="0"/>
        <v>83626</v>
      </c>
      <c r="H12" s="10">
        <f t="shared" si="1"/>
        <v>84468.986175440383</v>
      </c>
      <c r="I12" s="11"/>
      <c r="J12" s="14"/>
      <c r="K12" s="11"/>
    </row>
    <row r="13" spans="1:11" x14ac:dyDescent="0.25">
      <c r="A13" s="13" t="s">
        <v>19</v>
      </c>
      <c r="B13" s="6">
        <v>5</v>
      </c>
      <c r="C13" s="7">
        <v>1.53</v>
      </c>
      <c r="D13" s="8">
        <v>88286.25</v>
      </c>
      <c r="E13" s="9">
        <v>85679.25</v>
      </c>
      <c r="F13" s="8">
        <v>2607</v>
      </c>
      <c r="G13" s="9">
        <f t="shared" si="0"/>
        <v>56000</v>
      </c>
      <c r="H13" s="10">
        <f t="shared" si="1"/>
        <v>57703.431372549021</v>
      </c>
      <c r="I13" s="11"/>
      <c r="J13" s="14"/>
      <c r="K13" s="11"/>
    </row>
    <row r="14" spans="1:11" x14ac:dyDescent="0.25">
      <c r="A14" s="13" t="s">
        <v>20</v>
      </c>
      <c r="B14" s="6">
        <v>18930</v>
      </c>
      <c r="C14" s="7">
        <v>17813.580000000009</v>
      </c>
      <c r="D14" s="8">
        <v>966058881.07541132</v>
      </c>
      <c r="E14" s="9">
        <v>945903432.93999934</v>
      </c>
      <c r="F14" s="8">
        <v>20155448.135412049</v>
      </c>
      <c r="G14" s="9">
        <f t="shared" si="0"/>
        <v>53100</v>
      </c>
      <c r="H14" s="10">
        <f t="shared" si="1"/>
        <v>54231.596404283191</v>
      </c>
      <c r="I14" s="11"/>
      <c r="J14" s="14"/>
      <c r="K14" s="11"/>
    </row>
    <row r="15" spans="1:11" x14ac:dyDescent="0.25">
      <c r="A15" s="13" t="s">
        <v>21</v>
      </c>
      <c r="B15" s="6">
        <v>90</v>
      </c>
      <c r="C15" s="7">
        <v>87.15</v>
      </c>
      <c r="D15" s="8">
        <v>5518378.1299999999</v>
      </c>
      <c r="E15" s="9">
        <v>5416009.1299999999</v>
      </c>
      <c r="F15" s="8">
        <v>102369</v>
      </c>
      <c r="G15" s="9">
        <f t="shared" si="0"/>
        <v>62146</v>
      </c>
      <c r="H15" s="10">
        <f t="shared" si="1"/>
        <v>63320.460470453239</v>
      </c>
      <c r="I15" s="11"/>
      <c r="J15" s="14"/>
      <c r="K15" s="11"/>
    </row>
    <row r="16" spans="1:11" x14ac:dyDescent="0.25">
      <c r="A16" s="13" t="s">
        <v>22</v>
      </c>
      <c r="B16" s="6">
        <v>242</v>
      </c>
      <c r="C16" s="7">
        <v>196.61000000000004</v>
      </c>
      <c r="D16" s="8">
        <v>12318130.0586989</v>
      </c>
      <c r="E16" s="9">
        <v>12011309.219999999</v>
      </c>
      <c r="F16" s="8">
        <v>306820.83869890112</v>
      </c>
      <c r="G16" s="9">
        <f t="shared" si="0"/>
        <v>61092</v>
      </c>
      <c r="H16" s="10">
        <f t="shared" si="1"/>
        <v>62652.6120680479</v>
      </c>
      <c r="I16" s="11"/>
      <c r="J16" s="14"/>
      <c r="K16" s="11"/>
    </row>
    <row r="17" spans="1:11" x14ac:dyDescent="0.25">
      <c r="A17" s="13" t="s">
        <v>23</v>
      </c>
      <c r="B17" s="6">
        <v>802</v>
      </c>
      <c r="C17" s="7">
        <v>766.41000000000008</v>
      </c>
      <c r="D17" s="8">
        <v>44900802.328016564</v>
      </c>
      <c r="E17" s="9">
        <v>43638860.480000004</v>
      </c>
      <c r="F17" s="8">
        <v>1261941.8480165692</v>
      </c>
      <c r="G17" s="9">
        <f t="shared" si="0"/>
        <v>56939</v>
      </c>
      <c r="H17" s="10">
        <f t="shared" si="1"/>
        <v>58585.877438990312</v>
      </c>
      <c r="I17" s="11"/>
      <c r="J17" s="14"/>
      <c r="K17" s="11"/>
    </row>
    <row r="18" spans="1:11" x14ac:dyDescent="0.25">
      <c r="A18" s="13" t="s">
        <v>24</v>
      </c>
      <c r="B18" s="6"/>
      <c r="C18" s="7"/>
      <c r="D18" s="8"/>
      <c r="E18" s="9"/>
      <c r="F18" s="8"/>
      <c r="G18" s="9"/>
      <c r="H18" s="10"/>
      <c r="I18" s="11"/>
      <c r="J18" s="15"/>
      <c r="K18" s="11"/>
    </row>
    <row r="19" spans="1:11" x14ac:dyDescent="0.25">
      <c r="A19" s="13" t="s">
        <v>25</v>
      </c>
      <c r="B19" s="6">
        <v>194</v>
      </c>
      <c r="C19" s="7">
        <v>175.04999999999995</v>
      </c>
      <c r="D19" s="8">
        <v>11943463.700393701</v>
      </c>
      <c r="E19" s="9">
        <v>11462292.85</v>
      </c>
      <c r="F19" s="8">
        <v>481170.85039370076</v>
      </c>
      <c r="G19" s="9">
        <f t="shared" ref="G19:G25" si="2">ROUND(E19/C19,0)</f>
        <v>65480</v>
      </c>
      <c r="H19" s="10">
        <f t="shared" ref="H19:H25" si="3">(E19+F19)/C19</f>
        <v>68228.870039381349</v>
      </c>
      <c r="I19" s="11"/>
      <c r="J19" s="14"/>
      <c r="K19" s="11"/>
    </row>
    <row r="20" spans="1:11" x14ac:dyDescent="0.25">
      <c r="A20" s="13" t="s">
        <v>26</v>
      </c>
      <c r="B20" s="6">
        <v>233</v>
      </c>
      <c r="C20" s="7">
        <v>207.32999999999998</v>
      </c>
      <c r="D20" s="8">
        <v>12925093.75</v>
      </c>
      <c r="E20" s="9">
        <v>12616413.75</v>
      </c>
      <c r="F20" s="8">
        <v>308680</v>
      </c>
      <c r="G20" s="9">
        <f t="shared" si="2"/>
        <v>60852</v>
      </c>
      <c r="H20" s="10">
        <f t="shared" si="3"/>
        <v>62340.682728018139</v>
      </c>
      <c r="I20" s="11"/>
      <c r="J20" s="14"/>
      <c r="K20" s="11"/>
    </row>
    <row r="21" spans="1:11" x14ac:dyDescent="0.25">
      <c r="A21" s="13" t="s">
        <v>27</v>
      </c>
      <c r="B21" s="6">
        <v>4</v>
      </c>
      <c r="C21" s="7">
        <v>3.2</v>
      </c>
      <c r="D21" s="8">
        <v>234550</v>
      </c>
      <c r="E21" s="9">
        <v>234550</v>
      </c>
      <c r="F21" s="8"/>
      <c r="G21" s="9">
        <f t="shared" si="2"/>
        <v>73297</v>
      </c>
      <c r="H21" s="10">
        <f t="shared" si="3"/>
        <v>73296.875</v>
      </c>
      <c r="I21" s="11"/>
      <c r="J21" s="14"/>
      <c r="K21" s="11"/>
    </row>
    <row r="22" spans="1:11" x14ac:dyDescent="0.25">
      <c r="A22" s="13" t="s">
        <v>28</v>
      </c>
      <c r="B22" s="6">
        <v>54</v>
      </c>
      <c r="C22" s="7">
        <v>52.92</v>
      </c>
      <c r="D22" s="8">
        <v>3336687.405405405</v>
      </c>
      <c r="E22" s="9">
        <v>3307056</v>
      </c>
      <c r="F22" s="8">
        <v>29631.40540540541</v>
      </c>
      <c r="G22" s="9">
        <f t="shared" si="2"/>
        <v>62492</v>
      </c>
      <c r="H22" s="10">
        <f t="shared" si="3"/>
        <v>63051.538272966842</v>
      </c>
      <c r="I22" s="11"/>
      <c r="J22" s="14"/>
      <c r="K22" s="11"/>
    </row>
    <row r="23" spans="1:11" x14ac:dyDescent="0.25">
      <c r="A23" s="13" t="s">
        <v>29</v>
      </c>
      <c r="B23" s="6">
        <v>186</v>
      </c>
      <c r="C23" s="7">
        <v>156.52000000000001</v>
      </c>
      <c r="D23" s="8">
        <v>8283324.96</v>
      </c>
      <c r="E23" s="9">
        <v>8176159.96</v>
      </c>
      <c r="F23" s="8">
        <v>107165</v>
      </c>
      <c r="G23" s="9">
        <f t="shared" si="2"/>
        <v>52237</v>
      </c>
      <c r="H23" s="10">
        <f t="shared" si="3"/>
        <v>52921.830820342446</v>
      </c>
      <c r="I23" s="11"/>
      <c r="J23" s="14"/>
      <c r="K23" s="11"/>
    </row>
    <row r="24" spans="1:11" x14ac:dyDescent="0.25">
      <c r="A24" s="13" t="s">
        <v>30</v>
      </c>
      <c r="B24" s="6">
        <v>30</v>
      </c>
      <c r="C24" s="7">
        <v>27.380000000000003</v>
      </c>
      <c r="D24" s="8">
        <v>1937920</v>
      </c>
      <c r="E24" s="9">
        <v>1926245</v>
      </c>
      <c r="F24" s="8">
        <v>11675</v>
      </c>
      <c r="G24" s="9">
        <f t="shared" si="2"/>
        <v>70352</v>
      </c>
      <c r="H24" s="10">
        <f t="shared" si="3"/>
        <v>70778.670562454339</v>
      </c>
      <c r="I24" s="11"/>
      <c r="J24" s="14"/>
      <c r="K24" s="11"/>
    </row>
    <row r="25" spans="1:11" x14ac:dyDescent="0.25">
      <c r="A25" s="13" t="s">
        <v>31</v>
      </c>
      <c r="B25" s="6">
        <v>12</v>
      </c>
      <c r="C25" s="7">
        <v>11.059999999999999</v>
      </c>
      <c r="D25" s="8">
        <v>789603.01</v>
      </c>
      <c r="E25" s="9">
        <v>784058.01</v>
      </c>
      <c r="F25" s="8">
        <v>5545</v>
      </c>
      <c r="G25" s="9">
        <f t="shared" si="2"/>
        <v>70891</v>
      </c>
      <c r="H25" s="10">
        <f t="shared" si="3"/>
        <v>71392.677215189877</v>
      </c>
      <c r="I25" s="11"/>
      <c r="J25" s="14"/>
      <c r="K25" s="11"/>
    </row>
    <row r="26" spans="1:11" ht="15.75" thickBot="1" x14ac:dyDescent="0.3">
      <c r="A26" s="16" t="s">
        <v>32</v>
      </c>
      <c r="B26" s="17"/>
      <c r="C26" s="7"/>
      <c r="D26" s="8"/>
      <c r="E26" s="9"/>
      <c r="F26" s="8"/>
      <c r="G26" s="9"/>
      <c r="H26" s="10"/>
      <c r="I26" s="11"/>
      <c r="J26" s="14"/>
      <c r="K26" s="11"/>
    </row>
    <row r="27" spans="1:11" ht="15.75" thickBot="1" x14ac:dyDescent="0.3">
      <c r="A27" s="18"/>
      <c r="B27" s="19">
        <f t="shared" ref="B27:H27" si="4">SUM(B6:B26)</f>
        <v>22219</v>
      </c>
      <c r="C27" s="20">
        <f t="shared" si="4"/>
        <v>20783.310000000012</v>
      </c>
      <c r="D27" s="21">
        <f t="shared" si="4"/>
        <v>1185281757.1499994</v>
      </c>
      <c r="E27" s="21">
        <f t="shared" si="4"/>
        <v>1161363833.1499994</v>
      </c>
      <c r="F27" s="21">
        <f t="shared" si="4"/>
        <v>23917923.999999993</v>
      </c>
      <c r="G27" s="22">
        <f t="shared" si="4"/>
        <v>1439260</v>
      </c>
      <c r="H27" s="23">
        <f t="shared" si="4"/>
        <v>1460836.4295533947</v>
      </c>
    </row>
    <row r="28" spans="1:11" ht="15.75" thickBot="1" x14ac:dyDescent="0.3">
      <c r="B28" s="24"/>
    </row>
    <row r="29" spans="1:11" ht="16.5" x14ac:dyDescent="0.3">
      <c r="A29" s="25" t="s">
        <v>33</v>
      </c>
      <c r="B29" s="26">
        <f>SUM(B6:B10)</f>
        <v>401</v>
      </c>
      <c r="C29" s="27">
        <f t="shared" ref="C29:F29" si="5">SUM(C6:C10)</f>
        <v>344.82000000000005</v>
      </c>
      <c r="D29" s="28">
        <f t="shared" si="5"/>
        <v>36014794.202069938</v>
      </c>
      <c r="E29" s="29">
        <f t="shared" si="5"/>
        <v>35625840.75</v>
      </c>
      <c r="F29" s="28">
        <f t="shared" si="5"/>
        <v>388953.45206993649</v>
      </c>
      <c r="G29" s="29">
        <f>ROUND(E29/C29,0)</f>
        <v>103317</v>
      </c>
      <c r="H29" s="30">
        <f>ROUND((E29+F29)/C29,0)</f>
        <v>104445</v>
      </c>
    </row>
    <row r="30" spans="1:11" ht="16.5" x14ac:dyDescent="0.3">
      <c r="A30" s="31" t="s">
        <v>34</v>
      </c>
      <c r="B30" s="32">
        <f>SUM(B11:B13)</f>
        <v>1041</v>
      </c>
      <c r="C30" s="33">
        <f t="shared" ref="C30:F30" si="6">SUM(C11:C13)</f>
        <v>941.28</v>
      </c>
      <c r="D30" s="34">
        <f t="shared" si="6"/>
        <v>81020128.530003443</v>
      </c>
      <c r="E30" s="35">
        <f t="shared" si="6"/>
        <v>80261605.060000002</v>
      </c>
      <c r="F30" s="34">
        <f t="shared" si="6"/>
        <v>758523.4700034319</v>
      </c>
      <c r="G30" s="35">
        <f>ROUND(E30/C30,0)</f>
        <v>85269</v>
      </c>
      <c r="H30" s="36">
        <f>ROUND((E30+F30)/C30,0)</f>
        <v>86074</v>
      </c>
    </row>
    <row r="31" spans="1:11" ht="16.5" x14ac:dyDescent="0.3">
      <c r="A31" s="31" t="s">
        <v>35</v>
      </c>
      <c r="B31" s="32">
        <f>SUM(B17:B25)</f>
        <v>1515</v>
      </c>
      <c r="C31" s="33">
        <f t="shared" ref="C31:F31" si="7">SUM(C17:C25)</f>
        <v>1399.8700000000001</v>
      </c>
      <c r="D31" s="34">
        <f t="shared" si="7"/>
        <v>84351445.153815657</v>
      </c>
      <c r="E31" s="35">
        <f t="shared" si="7"/>
        <v>82145636.050000012</v>
      </c>
      <c r="F31" s="34">
        <f t="shared" si="7"/>
        <v>2205809.1038156752</v>
      </c>
      <c r="G31" s="35">
        <f>ROUND(E31/C31,0)</f>
        <v>58681</v>
      </c>
      <c r="H31" s="36">
        <f>ROUND((E31+F31)/C31,0)</f>
        <v>60257</v>
      </c>
    </row>
    <row r="32" spans="1:11" ht="17.25" thickBot="1" x14ac:dyDescent="0.35">
      <c r="A32" s="37" t="s">
        <v>36</v>
      </c>
      <c r="B32" s="32">
        <f>SUM(B14:B16)</f>
        <v>19262</v>
      </c>
      <c r="C32" s="33">
        <f t="shared" ref="C32:F32" si="8">SUM(C14:C16)</f>
        <v>18097.340000000011</v>
      </c>
      <c r="D32" s="34">
        <f t="shared" si="8"/>
        <v>983895389.26411021</v>
      </c>
      <c r="E32" s="35">
        <f t="shared" si="8"/>
        <v>963330751.28999937</v>
      </c>
      <c r="F32" s="34">
        <f t="shared" si="8"/>
        <v>20564637.97411095</v>
      </c>
      <c r="G32" s="35">
        <f>ROUND(E32/C32,0)</f>
        <v>53231</v>
      </c>
      <c r="H32" s="36">
        <f>ROUND((E32+F32)/C32,0)</f>
        <v>54367</v>
      </c>
    </row>
    <row r="33" spans="1:8" ht="15.75" thickBot="1" x14ac:dyDescent="0.3">
      <c r="B33" s="19">
        <f t="shared" ref="B33:F33" si="9">SUM(B29:B32)</f>
        <v>22219</v>
      </c>
      <c r="C33" s="38">
        <f t="shared" si="9"/>
        <v>20783.310000000012</v>
      </c>
      <c r="D33" s="39">
        <f t="shared" si="9"/>
        <v>1185281757.1499991</v>
      </c>
      <c r="E33" s="22">
        <f t="shared" si="9"/>
        <v>1161363833.1499994</v>
      </c>
      <c r="F33" s="39">
        <f t="shared" si="9"/>
        <v>23917923.999999993</v>
      </c>
      <c r="G33" s="22">
        <f>ROUND(E33/C33,0)</f>
        <v>55880</v>
      </c>
      <c r="H33" s="23">
        <f>ROUND((E33+F33)/C33,0)</f>
        <v>57030</v>
      </c>
    </row>
    <row r="35" spans="1:8" ht="16.5" x14ac:dyDescent="0.3">
      <c r="A35" s="40" t="s">
        <v>37</v>
      </c>
      <c r="B35" s="41"/>
      <c r="C35" s="41"/>
      <c r="D35" s="42"/>
      <c r="E35" s="42"/>
      <c r="F35" s="42"/>
      <c r="G35" s="42"/>
      <c r="H35" s="42"/>
    </row>
    <row r="36" spans="1:8" ht="16.5" x14ac:dyDescent="0.3">
      <c r="A36" s="43" t="s">
        <v>38</v>
      </c>
      <c r="B36" s="44"/>
      <c r="C36" s="44"/>
      <c r="D36" s="44"/>
      <c r="E36" s="44"/>
      <c r="F36" s="44"/>
      <c r="G36" s="44"/>
      <c r="H36" s="44"/>
    </row>
    <row r="37" spans="1:8" ht="16.5" x14ac:dyDescent="0.3">
      <c r="A37" s="43" t="s">
        <v>39</v>
      </c>
      <c r="B37" s="44"/>
      <c r="C37" s="44"/>
      <c r="D37" s="44"/>
      <c r="E37" s="44"/>
      <c r="F37" s="44"/>
      <c r="G37" s="44"/>
      <c r="H37" s="44"/>
    </row>
    <row r="38" spans="1:8" ht="16.5" x14ac:dyDescent="0.3">
      <c r="A38" s="40" t="s">
        <v>40</v>
      </c>
      <c r="B38" s="41"/>
      <c r="C38" s="41"/>
      <c r="D38" s="42"/>
      <c r="E38" s="42"/>
      <c r="F38" s="42"/>
      <c r="G38" s="42"/>
      <c r="H38" s="42"/>
    </row>
    <row r="39" spans="1:8" ht="16.5" x14ac:dyDescent="0.3">
      <c r="A39" s="43" t="s">
        <v>41</v>
      </c>
      <c r="B39" s="45"/>
      <c r="C39" s="45"/>
      <c r="D39" s="45"/>
      <c r="E39" s="45"/>
      <c r="F39" s="45"/>
      <c r="G39" s="45"/>
      <c r="H39" s="45"/>
    </row>
    <row r="40" spans="1:8" x14ac:dyDescent="0.25">
      <c r="A40" t="s">
        <v>42</v>
      </c>
    </row>
  </sheetData>
  <conditionalFormatting sqref="J22">
    <cfRule type="duplicateValues" dxfId="1" priority="1"/>
  </conditionalFormatting>
  <conditionalFormatting sqref="J19:J21 J24:J26 J6:J17">
    <cfRule type="duplicateValues" dxfId="0" priority="2"/>
  </conditionalFormatting>
  <printOptions horizontalCentered="1" verticalCentered="1"/>
  <pageMargins left="0.7" right="0.7" top="0.75" bottom="0.75" header="0.3" footer="0.3"/>
  <pageSetup scale="7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 Report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Branwyn C. Phillips</dc:creator>
  <cp:lastModifiedBy>Branwyn C. Phillips</cp:lastModifiedBy>
  <cp:lastPrinted>2021-12-16T19:53:27Z</cp:lastPrinted>
  <dcterms:created xsi:type="dcterms:W3CDTF">2021-12-16T19:47:47Z</dcterms:created>
  <dcterms:modified xsi:type="dcterms:W3CDTF">2021-12-16T19:53:46Z</dcterms:modified>
</cp:coreProperties>
</file>