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OSSS\Shared\Dataxxxx\2020ISEE\Statistics\January 1\To Post\"/>
    </mc:Choice>
  </mc:AlternateContent>
  <bookViews>
    <workbookView xWindow="0" yWindow="0" windowWidth="19530" windowHeight="8205"/>
  </bookViews>
  <sheets>
    <sheet name="Cert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H31" i="1"/>
  <c r="G31" i="1"/>
  <c r="H30" i="1"/>
  <c r="G30" i="1"/>
  <c r="H29" i="1"/>
  <c r="G29" i="1"/>
  <c r="G33" i="1"/>
  <c r="H27" i="1"/>
  <c r="G27" i="1"/>
  <c r="B33" i="1" l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C33" i="1" s="1"/>
  <c r="B30" i="1"/>
  <c r="F29" i="1"/>
  <c r="F33" i="1" s="1"/>
  <c r="H33" i="1" s="1"/>
  <c r="E29" i="1"/>
  <c r="E33" i="1" s="1"/>
  <c r="D29" i="1"/>
  <c r="D33" i="1" s="1"/>
  <c r="C29" i="1"/>
  <c r="B29" i="1"/>
  <c r="F27" i="1"/>
  <c r="E27" i="1"/>
  <c r="D27" i="1"/>
  <c r="C27" i="1"/>
  <c r="B27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<sst xmlns="http://schemas.openxmlformats.org/spreadsheetml/2006/main" count="43" uniqueCount="43">
  <si>
    <t>Idaho State Department of Education</t>
  </si>
  <si>
    <t>Basic Education Staffing System</t>
  </si>
  <si>
    <t>Statewide  Certificated Staff Salary Report</t>
  </si>
  <si>
    <t>2019-2020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</si>
  <si>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</si>
  <si>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</si>
  <si>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</si>
  <si>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</si>
  <si>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</si>
  <si>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</si>
  <si>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</si>
  <si>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</si>
  <si>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</si>
  <si>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Asst. Superintendent</t>
  </si>
  <si>
    <t>Charter Administration</t>
  </si>
  <si>
    <t>Director</t>
  </si>
  <si>
    <t>Supervisor/Coordinator</t>
  </si>
  <si>
    <t>Principal</t>
  </si>
  <si>
    <t>Assistant Principal</t>
  </si>
  <si>
    <t>Head Teacher</t>
  </si>
  <si>
    <t>Teacher</t>
  </si>
  <si>
    <t>Education Media Generalist</t>
  </si>
  <si>
    <t>Instructional Cordinator</t>
  </si>
  <si>
    <t>Counselor</t>
  </si>
  <si>
    <t>Psychological Examiner</t>
  </si>
  <si>
    <t>School Psychologist</t>
  </si>
  <si>
    <t>Speech/Language Pathologist</t>
  </si>
  <si>
    <t>Audiologist</t>
  </si>
  <si>
    <t>School Social Worker</t>
  </si>
  <si>
    <t>School Nurse</t>
  </si>
  <si>
    <t>Occupational Therapist</t>
  </si>
  <si>
    <t>Physical Therapist</t>
  </si>
  <si>
    <t>Technology Services</t>
  </si>
  <si>
    <t>District Administrators</t>
  </si>
  <si>
    <t>School Administrators</t>
  </si>
  <si>
    <t>Pupil Services</t>
  </si>
  <si>
    <t>Instructional</t>
  </si>
  <si>
    <t>Source Information</t>
  </si>
  <si>
    <t>This report is derived from personnel information submitted by each district and charter school in the fall of 2019.</t>
  </si>
  <si>
    <t>Salary information is for the 2019-20 school year.</t>
  </si>
  <si>
    <t>FTE</t>
  </si>
  <si>
    <t>Employees are counted by Full Time Equivalent (FTE).</t>
  </si>
  <si>
    <t>Certificated employees reported as performing more than one activity are allocated according to their FTE in each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</si>
</sst>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horizontal="center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3" fontId="0" fillId="0" borderId="4" xfId="0" applyNumberFormat="1" applyFill="1" applyBorder="1"/>
    <xf numFmtId="0" fontId="0" fillId="0" borderId="5" xfId="0" applyFill="1" applyBorder="1"/>
    <xf numFmtId="164" fontId="0" fillId="0" borderId="0" xfId="2" applyNumberFormat="1" applyFont="1" applyFill="1" applyBorder="1"/>
    <xf numFmtId="164" fontId="0" fillId="0" borderId="4" xfId="2" applyNumberFormat="1" applyFont="1" applyFill="1" applyBorder="1"/>
    <xf numFmtId="164" fontId="0" fillId="0" borderId="5" xfId="2" applyNumberFormat="1" applyFont="1" applyFill="1" applyBorder="1"/>
    <xf numFmtId="0" fontId="4" fillId="0" borderId="0" xfId="0" applyFont="1"/>
    <xf numFmtId="44" fontId="5" fillId="0" borderId="0" xfId="0" applyNumberFormat="1" applyFont="1" applyAlignment="1">
      <alignment horizontal="left"/>
    </xf>
    <xf numFmtId="0" fontId="0" fillId="0" borderId="6" xfId="0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7" xfId="0" applyFill="1" applyBorder="1"/>
    <xf numFmtId="3" fontId="0" fillId="0" borderId="8" xfId="0" applyNumberFormat="1" applyFill="1" applyBorder="1"/>
    <xf numFmtId="0" fontId="0" fillId="0" borderId="0" xfId="0" applyBorder="1"/>
    <xf numFmtId="3" fontId="0" fillId="0" borderId="1" xfId="1" applyNumberFormat="1" applyFont="1" applyBorder="1"/>
    <xf numFmtId="43" fontId="0" fillId="0" borderId="1" xfId="1" applyFont="1" applyBorder="1"/>
    <xf numFmtId="165" fontId="0" fillId="0" borderId="1" xfId="1" applyNumberFormat="1" applyFont="1" applyBorder="1"/>
    <xf numFmtId="164" fontId="0" fillId="0" borderId="2" xfId="2" applyNumberFormat="1" applyFont="1" applyBorder="1"/>
    <xf numFmtId="164" fontId="0" fillId="0" borderId="9" xfId="2" applyNumberFormat="1" applyFont="1" applyBorder="1"/>
    <xf numFmtId="3" fontId="0" fillId="0" borderId="0" xfId="0" applyNumberFormat="1"/>
    <xf numFmtId="0" fontId="6" fillId="0" borderId="10" xfId="0" applyFont="1" applyFill="1" applyBorder="1" applyAlignment="1">
      <alignment wrapText="1"/>
    </xf>
    <xf numFmtId="3" fontId="0" fillId="0" borderId="3" xfId="1" applyNumberFormat="1" applyFont="1" applyBorder="1"/>
    <xf numFmtId="43" fontId="0" fillId="0" borderId="10" xfId="1" applyNumberFormat="1" applyFont="1" applyBorder="1"/>
    <xf numFmtId="164" fontId="0" fillId="0" borderId="11" xfId="2" applyNumberFormat="1" applyFont="1" applyBorder="1"/>
    <xf numFmtId="164" fontId="0" fillId="0" borderId="10" xfId="2" applyNumberFormat="1" applyFont="1" applyBorder="1"/>
    <xf numFmtId="0" fontId="6" fillId="0" borderId="4" xfId="0" applyFont="1" applyFill="1" applyBorder="1" applyAlignment="1">
      <alignment wrapText="1"/>
    </xf>
    <xf numFmtId="3" fontId="0" fillId="0" borderId="6" xfId="1" applyNumberFormat="1" applyFont="1" applyBorder="1"/>
    <xf numFmtId="43" fontId="0" fillId="0" borderId="4" xfId="1" applyNumberFormat="1" applyFont="1" applyBorder="1"/>
    <xf numFmtId="164" fontId="0" fillId="0" borderId="0" xfId="2" applyNumberFormat="1" applyFont="1" applyBorder="1"/>
    <xf numFmtId="164" fontId="0" fillId="0" borderId="4" xfId="2" applyNumberFormat="1" applyFont="1" applyBorder="1"/>
    <xf numFmtId="0" fontId="6" fillId="0" borderId="8" xfId="0" applyFont="1" applyFill="1" applyBorder="1" applyAlignment="1">
      <alignment wrapText="1"/>
    </xf>
    <xf numFmtId="43" fontId="0" fillId="0" borderId="2" xfId="1" applyNumberFormat="1" applyFont="1" applyBorder="1"/>
    <xf numFmtId="164" fontId="0" fillId="0" borderId="12" xfId="2" applyNumberFormat="1" applyFont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164" fontId="6" fillId="0" borderId="0" xfId="2" applyNumberFormat="1" applyFont="1" applyFill="1"/>
    <xf numFmtId="0" fontId="6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12" workbookViewId="0">
      <selection activeCell="J27" sqref="J27"/>
    </sheetView>
  </sheetViews>
  <sheetFormatPr defaultRowHeight="15" x14ac:dyDescent="0.25"/>
  <cols>
    <col min="1" max="1" width="30" bestFit="1" customWidth="1"/>
    <col min="2" max="2" width="10.42578125" bestFit="1" customWidth="1"/>
    <col min="3" max="3" width="10.5703125" bestFit="1" customWidth="1"/>
    <col min="4" max="4" width="15.5703125" customWidth="1"/>
    <col min="5" max="5" width="15.28515625" bestFit="1" customWidth="1"/>
    <col min="6" max="6" width="12.5703125" bestFit="1" customWidth="1"/>
    <col min="7" max="8" width="11.5703125" bestFit="1" customWidth="1"/>
    <col min="10" max="10" width="12.5703125" bestFit="1" customWidth="1"/>
  </cols>
  <sheetData>
    <row r="1" spans="1:11" ht="16.5" x14ac:dyDescent="0.3">
      <c r="C1" s="1"/>
      <c r="D1" s="2" t="s">
        <v>0</v>
      </c>
    </row>
    <row r="2" spans="1:11" ht="16.5" x14ac:dyDescent="0.3">
      <c r="C2" s="1"/>
      <c r="D2" s="2" t="s">
        <v>1</v>
      </c>
    </row>
    <row r="3" spans="1:11" ht="16.5" x14ac:dyDescent="0.3">
      <c r="C3" s="1"/>
      <c r="D3" s="2" t="s">
        <v>2</v>
      </c>
    </row>
    <row r="4" spans="1:11" ht="17.25" thickBot="1" x14ac:dyDescent="0.35">
      <c r="C4" s="1"/>
      <c r="D4" s="2" t="s">
        <v>3</v>
      </c>
    </row>
    <row r="5" spans="1:11" ht="66.75" thickBot="1" x14ac:dyDescent="0.3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spans="1:11" x14ac:dyDescent="0.25">
      <c r="A6" s="5" t="s">
        <v>12</v>
      </c>
      <c r="B6" s="6">
        <v>112</v>
      </c>
      <c r="C6" s="7">
        <v>97.04</v>
      </c>
      <c r="D6" s="8">
        <v>10671044.559999999</v>
      </c>
      <c r="E6" s="9">
        <v>10619125.059999999</v>
      </c>
      <c r="F6" s="8">
        <v>51919.5</v>
      </c>
      <c r="G6" s="9">
        <f>ROUND(E6/C6,0)</f>
        <v>109430</v>
      </c>
      <c r="H6" s="10">
        <f>(E6+F6)/C6</f>
        <v>109965.42209398185</v>
      </c>
      <c r="I6" s="11"/>
      <c r="J6" s="12"/>
      <c r="K6" s="11"/>
    </row>
    <row r="7" spans="1:11" x14ac:dyDescent="0.25">
      <c r="A7" s="13" t="s">
        <v>13</v>
      </c>
      <c r="B7" s="6">
        <v>20</v>
      </c>
      <c r="C7" s="7">
        <v>18.760000000000002</v>
      </c>
      <c r="D7" s="8">
        <v>2196383</v>
      </c>
      <c r="E7" s="9">
        <v>2182061</v>
      </c>
      <c r="F7" s="8">
        <v>14322</v>
      </c>
      <c r="G7" s="9">
        <f t="shared" ref="G7:G25" si="0">ROUND(E7/C7,0)</f>
        <v>116315</v>
      </c>
      <c r="H7" s="10">
        <f t="shared" ref="H7:H25" si="1">(E7+F7)/C7</f>
        <v>117077.98507462685</v>
      </c>
      <c r="I7" s="11"/>
      <c r="J7" s="14"/>
      <c r="K7" s="11"/>
    </row>
    <row r="8" spans="1:11" x14ac:dyDescent="0.25">
      <c r="A8" s="13" t="s">
        <v>14</v>
      </c>
      <c r="B8" s="6">
        <v>58</v>
      </c>
      <c r="C8" s="7">
        <v>47.870000000000005</v>
      </c>
      <c r="D8" s="8">
        <v>4403247.4495049501</v>
      </c>
      <c r="E8" s="9">
        <v>4391002.4000000004</v>
      </c>
      <c r="F8" s="8">
        <v>12245.049504950495</v>
      </c>
      <c r="G8" s="9">
        <f t="shared" si="0"/>
        <v>91728</v>
      </c>
      <c r="H8" s="10">
        <f t="shared" si="1"/>
        <v>91983.443691350549</v>
      </c>
      <c r="I8" s="11"/>
      <c r="J8" s="14"/>
      <c r="K8" s="11"/>
    </row>
    <row r="9" spans="1:11" x14ac:dyDescent="0.25">
      <c r="A9" s="13" t="s">
        <v>15</v>
      </c>
      <c r="B9" s="6">
        <v>63</v>
      </c>
      <c r="C9" s="7">
        <v>48.870000000000005</v>
      </c>
      <c r="D9" s="8">
        <v>4254353.5705154631</v>
      </c>
      <c r="E9" s="9">
        <v>4189954.7199999997</v>
      </c>
      <c r="F9" s="8">
        <v>64398.850515463921</v>
      </c>
      <c r="G9" s="9">
        <f t="shared" si="0"/>
        <v>85737</v>
      </c>
      <c r="H9" s="10">
        <f t="shared" si="1"/>
        <v>87054.503182227621</v>
      </c>
      <c r="I9" s="11"/>
      <c r="J9" s="14"/>
      <c r="K9" s="11"/>
    </row>
    <row r="10" spans="1:11" x14ac:dyDescent="0.25">
      <c r="A10" s="13" t="s">
        <v>16</v>
      </c>
      <c r="B10" s="6">
        <v>135</v>
      </c>
      <c r="C10" s="7">
        <v>115.95</v>
      </c>
      <c r="D10" s="8">
        <v>11327359.700424714</v>
      </c>
      <c r="E10" s="9">
        <v>11220960.139999999</v>
      </c>
      <c r="F10" s="8">
        <v>106399.56042471049</v>
      </c>
      <c r="G10" s="9">
        <f t="shared" si="0"/>
        <v>96774</v>
      </c>
      <c r="H10" s="10">
        <f t="shared" si="1"/>
        <v>97691.761107586964</v>
      </c>
      <c r="I10" s="11"/>
      <c r="J10" s="14"/>
      <c r="K10" s="11"/>
    </row>
    <row r="11" spans="1:11" x14ac:dyDescent="0.25">
      <c r="A11" s="13" t="s">
        <v>17</v>
      </c>
      <c r="B11" s="6">
        <v>697</v>
      </c>
      <c r="C11" s="7">
        <v>603.95000000000005</v>
      </c>
      <c r="D11" s="8">
        <v>52492494.23511868</v>
      </c>
      <c r="E11" s="9">
        <v>51886307.54999999</v>
      </c>
      <c r="F11" s="8">
        <v>606186.685118697</v>
      </c>
      <c r="G11" s="9">
        <f t="shared" si="0"/>
        <v>85912</v>
      </c>
      <c r="H11" s="10">
        <f t="shared" si="1"/>
        <v>86915.298013277061</v>
      </c>
      <c r="I11" s="11"/>
      <c r="J11" s="14"/>
      <c r="K11" s="11"/>
    </row>
    <row r="12" spans="1:11" x14ac:dyDescent="0.25">
      <c r="A12" s="13" t="s">
        <v>18</v>
      </c>
      <c r="B12" s="6">
        <v>294</v>
      </c>
      <c r="C12" s="7">
        <v>271.95000000000005</v>
      </c>
      <c r="D12" s="8">
        <v>22050050.592223477</v>
      </c>
      <c r="E12" s="9">
        <v>21784305.449999999</v>
      </c>
      <c r="F12" s="8">
        <v>265745.14222347166</v>
      </c>
      <c r="G12" s="9">
        <f t="shared" si="0"/>
        <v>80104</v>
      </c>
      <c r="H12" s="10">
        <f t="shared" si="1"/>
        <v>81081.267116100265</v>
      </c>
      <c r="I12" s="11"/>
      <c r="J12" s="14"/>
      <c r="K12" s="11"/>
    </row>
    <row r="13" spans="1:11" x14ac:dyDescent="0.25">
      <c r="A13" s="13" t="s">
        <v>19</v>
      </c>
      <c r="B13" s="6">
        <v>6</v>
      </c>
      <c r="C13" s="7">
        <v>2.71</v>
      </c>
      <c r="D13" s="8">
        <v>169407.1</v>
      </c>
      <c r="E13" s="9">
        <v>166927.1</v>
      </c>
      <c r="F13" s="8">
        <v>2480</v>
      </c>
      <c r="G13" s="9">
        <f t="shared" si="0"/>
        <v>61597</v>
      </c>
      <c r="H13" s="10">
        <f t="shared" si="1"/>
        <v>62511.845018450185</v>
      </c>
      <c r="I13" s="11"/>
      <c r="J13" s="14"/>
      <c r="K13" s="11"/>
    </row>
    <row r="14" spans="1:11" x14ac:dyDescent="0.25">
      <c r="A14" s="13" t="s">
        <v>20</v>
      </c>
      <c r="B14" s="6">
        <v>21060</v>
      </c>
      <c r="C14" s="7">
        <v>16939.010000000013</v>
      </c>
      <c r="D14" s="8">
        <v>895650609.95567441</v>
      </c>
      <c r="E14" s="9">
        <v>875596041.55999994</v>
      </c>
      <c r="F14" s="8">
        <v>20054568.395674381</v>
      </c>
      <c r="G14" s="9">
        <f t="shared" si="0"/>
        <v>51691</v>
      </c>
      <c r="H14" s="10">
        <f t="shared" si="1"/>
        <v>52875.026932251269</v>
      </c>
      <c r="I14" s="11"/>
      <c r="J14" s="14"/>
      <c r="K14" s="11"/>
    </row>
    <row r="15" spans="1:11" x14ac:dyDescent="0.25">
      <c r="A15" s="13" t="s">
        <v>21</v>
      </c>
      <c r="B15" s="6">
        <v>97</v>
      </c>
      <c r="C15" s="7">
        <v>89.949999999999974</v>
      </c>
      <c r="D15" s="8">
        <v>5664776.4530000007</v>
      </c>
      <c r="E15" s="9">
        <v>5547252.71</v>
      </c>
      <c r="F15" s="8">
        <v>117523.743</v>
      </c>
      <c r="G15" s="9">
        <f t="shared" si="0"/>
        <v>61670</v>
      </c>
      <c r="H15" s="10">
        <f t="shared" si="1"/>
        <v>62976.947782101182</v>
      </c>
      <c r="I15" s="11"/>
      <c r="J15" s="14"/>
      <c r="K15" s="11"/>
    </row>
    <row r="16" spans="1:11" x14ac:dyDescent="0.25">
      <c r="A16" s="13" t="s">
        <v>22</v>
      </c>
      <c r="B16" s="6">
        <v>269</v>
      </c>
      <c r="C16" s="7">
        <v>223.32999999999998</v>
      </c>
      <c r="D16" s="8">
        <v>13869957.012705492</v>
      </c>
      <c r="E16" s="9">
        <v>13618578.269999998</v>
      </c>
      <c r="F16" s="8">
        <v>251378.74270549539</v>
      </c>
      <c r="G16" s="9">
        <f t="shared" si="0"/>
        <v>60980</v>
      </c>
      <c r="H16" s="10">
        <f t="shared" si="1"/>
        <v>62105.212074980947</v>
      </c>
      <c r="I16" s="11"/>
      <c r="J16" s="14"/>
      <c r="K16" s="11"/>
    </row>
    <row r="17" spans="1:11" x14ac:dyDescent="0.25">
      <c r="A17" s="13" t="s">
        <v>23</v>
      </c>
      <c r="B17" s="6">
        <v>754</v>
      </c>
      <c r="C17" s="7">
        <v>719.78999999999985</v>
      </c>
      <c r="D17" s="8">
        <v>40601128.861003786</v>
      </c>
      <c r="E17" s="9">
        <v>39326848.840000004</v>
      </c>
      <c r="F17" s="8">
        <v>1274280.0210037755</v>
      </c>
      <c r="G17" s="9">
        <f t="shared" si="0"/>
        <v>54637</v>
      </c>
      <c r="H17" s="10">
        <f t="shared" si="1"/>
        <v>56406.90876645103</v>
      </c>
      <c r="I17" s="11"/>
      <c r="J17" s="14"/>
      <c r="K17" s="11"/>
    </row>
    <row r="18" spans="1:11" x14ac:dyDescent="0.25">
      <c r="A18" s="13" t="s">
        <v>24</v>
      </c>
      <c r="B18" s="6"/>
      <c r="C18" s="7"/>
      <c r="D18" s="8"/>
      <c r="E18" s="9"/>
      <c r="F18" s="8"/>
      <c r="G18" s="9"/>
      <c r="H18" s="10"/>
      <c r="I18" s="11"/>
      <c r="J18" s="15"/>
      <c r="K18" s="11"/>
    </row>
    <row r="19" spans="1:11" x14ac:dyDescent="0.25">
      <c r="A19" s="13" t="s">
        <v>25</v>
      </c>
      <c r="B19" s="6">
        <v>191</v>
      </c>
      <c r="C19" s="7">
        <v>168.01999999999995</v>
      </c>
      <c r="D19" s="8">
        <v>11176897.90982906</v>
      </c>
      <c r="E19" s="9">
        <v>10752027.85</v>
      </c>
      <c r="F19" s="8">
        <v>424870.05982905981</v>
      </c>
      <c r="G19" s="9">
        <f t="shared" si="0"/>
        <v>63993</v>
      </c>
      <c r="H19" s="10">
        <f t="shared" si="1"/>
        <v>66521.235030526499</v>
      </c>
      <c r="I19" s="11"/>
      <c r="J19" s="14"/>
      <c r="K19" s="11"/>
    </row>
    <row r="20" spans="1:11" x14ac:dyDescent="0.25">
      <c r="A20" s="13" t="s">
        <v>26</v>
      </c>
      <c r="B20" s="6">
        <v>230</v>
      </c>
      <c r="C20" s="7">
        <v>209.63</v>
      </c>
      <c r="D20" s="8">
        <v>12471861.25</v>
      </c>
      <c r="E20" s="9">
        <v>12112774</v>
      </c>
      <c r="F20" s="8">
        <v>359087.25</v>
      </c>
      <c r="G20" s="9">
        <f t="shared" si="0"/>
        <v>57782</v>
      </c>
      <c r="H20" s="10">
        <f t="shared" si="1"/>
        <v>59494.639364594761</v>
      </c>
      <c r="I20" s="11"/>
      <c r="J20" s="14"/>
      <c r="K20" s="11"/>
    </row>
    <row r="21" spans="1:11" x14ac:dyDescent="0.25">
      <c r="A21" s="13" t="s">
        <v>27</v>
      </c>
      <c r="B21" s="6">
        <v>5</v>
      </c>
      <c r="C21" s="7">
        <v>3.3000000000000003</v>
      </c>
      <c r="D21" s="8">
        <v>225892</v>
      </c>
      <c r="E21" s="9">
        <v>223192</v>
      </c>
      <c r="F21" s="8">
        <v>2700</v>
      </c>
      <c r="G21" s="9">
        <f t="shared" si="0"/>
        <v>67634</v>
      </c>
      <c r="H21" s="10">
        <f t="shared" si="1"/>
        <v>68452.121212121201</v>
      </c>
      <c r="I21" s="11"/>
      <c r="J21" s="14"/>
      <c r="K21" s="11"/>
    </row>
    <row r="22" spans="1:11" x14ac:dyDescent="0.25">
      <c r="A22" s="13" t="s">
        <v>28</v>
      </c>
      <c r="B22" s="6">
        <v>56</v>
      </c>
      <c r="C22" s="7">
        <v>53.48</v>
      </c>
      <c r="D22" s="8">
        <v>3281944</v>
      </c>
      <c r="E22" s="9">
        <v>3244446</v>
      </c>
      <c r="F22" s="8">
        <v>37498</v>
      </c>
      <c r="G22" s="9">
        <f t="shared" si="0"/>
        <v>60667</v>
      </c>
      <c r="H22" s="10">
        <f t="shared" si="1"/>
        <v>61367.688855646971</v>
      </c>
      <c r="I22" s="11"/>
      <c r="J22" s="14"/>
      <c r="K22" s="11"/>
    </row>
    <row r="23" spans="1:11" x14ac:dyDescent="0.25">
      <c r="A23" s="13" t="s">
        <v>29</v>
      </c>
      <c r="B23" s="6">
        <v>166</v>
      </c>
      <c r="C23" s="7">
        <v>145.63</v>
      </c>
      <c r="D23" s="8">
        <v>7594541.9299999997</v>
      </c>
      <c r="E23" s="9">
        <v>7524890.9299999997</v>
      </c>
      <c r="F23" s="8">
        <v>69651</v>
      </c>
      <c r="G23" s="9">
        <f t="shared" si="0"/>
        <v>51671</v>
      </c>
      <c r="H23" s="10">
        <f t="shared" si="1"/>
        <v>52149.570349515896</v>
      </c>
      <c r="I23" s="11"/>
      <c r="J23" s="14"/>
      <c r="K23" s="11"/>
    </row>
    <row r="24" spans="1:11" x14ac:dyDescent="0.25">
      <c r="A24" s="13" t="s">
        <v>30</v>
      </c>
      <c r="B24" s="6">
        <v>25</v>
      </c>
      <c r="C24" s="7">
        <v>19.699999999999996</v>
      </c>
      <c r="D24" s="8">
        <v>1358537</v>
      </c>
      <c r="E24" s="9">
        <v>1345930</v>
      </c>
      <c r="F24" s="8">
        <v>12607</v>
      </c>
      <c r="G24" s="9">
        <f t="shared" si="0"/>
        <v>68321</v>
      </c>
      <c r="H24" s="10">
        <f t="shared" si="1"/>
        <v>68961.269035533012</v>
      </c>
      <c r="I24" s="11"/>
      <c r="J24" s="14"/>
      <c r="K24" s="11"/>
    </row>
    <row r="25" spans="1:11" x14ac:dyDescent="0.25">
      <c r="A25" s="13" t="s">
        <v>31</v>
      </c>
      <c r="B25" s="6">
        <v>8</v>
      </c>
      <c r="C25" s="7">
        <v>7.15</v>
      </c>
      <c r="D25" s="8">
        <v>471804</v>
      </c>
      <c r="E25" s="9">
        <v>467745</v>
      </c>
      <c r="F25" s="8">
        <v>4059</v>
      </c>
      <c r="G25" s="9">
        <f t="shared" si="0"/>
        <v>65419</v>
      </c>
      <c r="H25" s="10">
        <f t="shared" si="1"/>
        <v>65986.573426573421</v>
      </c>
      <c r="I25" s="11"/>
      <c r="J25" s="14"/>
      <c r="K25" s="11"/>
    </row>
    <row r="26" spans="1:11" ht="15.75" thickBot="1" x14ac:dyDescent="0.3">
      <c r="A26" s="16" t="s">
        <v>32</v>
      </c>
      <c r="B26" s="17"/>
      <c r="C26" s="7"/>
      <c r="D26" s="8"/>
      <c r="E26" s="9"/>
      <c r="F26" s="8"/>
      <c r="G26" s="9"/>
      <c r="H26" s="10"/>
      <c r="I26" s="11"/>
      <c r="J26" s="14"/>
      <c r="K26" s="11"/>
    </row>
    <row r="27" spans="1:11" ht="15.75" thickBot="1" x14ac:dyDescent="0.3">
      <c r="A27" s="18"/>
      <c r="B27" s="19">
        <f t="shared" ref="B27:H27" si="2">SUM(B6:B26)</f>
        <v>24246</v>
      </c>
      <c r="C27" s="20">
        <f t="shared" si="2"/>
        <v>19786.090000000018</v>
      </c>
      <c r="D27" s="21">
        <f t="shared" si="2"/>
        <v>1099932290.5799999</v>
      </c>
      <c r="E27" s="21">
        <f t="shared" si="2"/>
        <v>1076200370.5799999</v>
      </c>
      <c r="F27" s="21">
        <f t="shared" si="2"/>
        <v>23731920.000000004</v>
      </c>
      <c r="G27" s="22">
        <f>E27/C27</f>
        <v>54391.765658601522</v>
      </c>
      <c r="H27" s="23">
        <f>(E27+F27)/C27</f>
        <v>55591.190102743843</v>
      </c>
    </row>
    <row r="28" spans="1:11" ht="15.75" thickBot="1" x14ac:dyDescent="0.3">
      <c r="B28" s="24"/>
    </row>
    <row r="29" spans="1:11" ht="16.5" x14ac:dyDescent="0.3">
      <c r="A29" s="25" t="s">
        <v>33</v>
      </c>
      <c r="B29" s="26">
        <f t="shared" ref="B29:H29" si="3">SUM(B6:B10)</f>
        <v>388</v>
      </c>
      <c r="C29" s="27">
        <f t="shared" si="3"/>
        <v>328.49</v>
      </c>
      <c r="D29" s="28">
        <f t="shared" si="3"/>
        <v>32852388.280445129</v>
      </c>
      <c r="E29" s="29">
        <f t="shared" si="3"/>
        <v>32603103.32</v>
      </c>
      <c r="F29" s="29">
        <f t="shared" si="3"/>
        <v>249284.96044512489</v>
      </c>
      <c r="G29" s="29">
        <f t="shared" ref="G29:G32" si="4">E29/C29</f>
        <v>99251.433285640349</v>
      </c>
      <c r="H29" s="29">
        <f t="shared" ref="H29:H32" si="5">(E29+F29)/C29</f>
        <v>100010.3147141317</v>
      </c>
    </row>
    <row r="30" spans="1:11" ht="16.5" x14ac:dyDescent="0.3">
      <c r="A30" s="30" t="s">
        <v>34</v>
      </c>
      <c r="B30" s="31">
        <f t="shared" ref="B30:H30" si="6">SUM(B11:B13)</f>
        <v>997</v>
      </c>
      <c r="C30" s="32">
        <f t="shared" si="6"/>
        <v>878.61000000000013</v>
      </c>
      <c r="D30" s="33">
        <f t="shared" si="6"/>
        <v>74711951.927342147</v>
      </c>
      <c r="E30" s="34">
        <f t="shared" si="6"/>
        <v>73837540.099999979</v>
      </c>
      <c r="F30" s="34">
        <f t="shared" si="6"/>
        <v>874411.82734216866</v>
      </c>
      <c r="G30" s="34">
        <f t="shared" si="4"/>
        <v>84039.039050318082</v>
      </c>
      <c r="H30" s="34">
        <f t="shared" si="5"/>
        <v>85034.260852189414</v>
      </c>
    </row>
    <row r="31" spans="1:11" ht="16.5" x14ac:dyDescent="0.3">
      <c r="A31" s="30" t="s">
        <v>35</v>
      </c>
      <c r="B31" s="31">
        <f t="shared" ref="B31:H31" si="7">SUM(B17:B25)</f>
        <v>1435</v>
      </c>
      <c r="C31" s="32">
        <f t="shared" si="7"/>
        <v>1326.7</v>
      </c>
      <c r="D31" s="33">
        <f t="shared" si="7"/>
        <v>77182606.950832844</v>
      </c>
      <c r="E31" s="34">
        <f t="shared" si="7"/>
        <v>74997854.620000005</v>
      </c>
      <c r="F31" s="34">
        <f t="shared" si="7"/>
        <v>2184752.3308328353</v>
      </c>
      <c r="G31" s="34">
        <f t="shared" si="4"/>
        <v>56529.625853621772</v>
      </c>
      <c r="H31" s="34">
        <f t="shared" si="5"/>
        <v>58176.382717142413</v>
      </c>
    </row>
    <row r="32" spans="1:11" ht="17.25" thickBot="1" x14ac:dyDescent="0.35">
      <c r="A32" s="35" t="s">
        <v>36</v>
      </c>
      <c r="B32" s="31">
        <f t="shared" ref="B32:H32" si="8">SUM(B14:B16)</f>
        <v>21426</v>
      </c>
      <c r="C32" s="32">
        <f t="shared" si="8"/>
        <v>17252.290000000015</v>
      </c>
      <c r="D32" s="33">
        <f t="shared" si="8"/>
        <v>915185343.4213798</v>
      </c>
      <c r="E32" s="34">
        <f t="shared" si="8"/>
        <v>894761872.53999996</v>
      </c>
      <c r="F32" s="34">
        <f t="shared" si="8"/>
        <v>20423470.881379876</v>
      </c>
      <c r="G32" s="34">
        <f t="shared" si="4"/>
        <v>51863.368430509756</v>
      </c>
      <c r="H32" s="34">
        <f t="shared" si="5"/>
        <v>53047.180601611668</v>
      </c>
    </row>
    <row r="33" spans="1:8" ht="15.75" thickBot="1" x14ac:dyDescent="0.3">
      <c r="B33" s="19">
        <f t="shared" ref="B33:H33" si="9">SUM(B29:B32)</f>
        <v>24246</v>
      </c>
      <c r="C33" s="36">
        <f t="shared" si="9"/>
        <v>19786.090000000015</v>
      </c>
      <c r="D33" s="37">
        <f t="shared" si="9"/>
        <v>1099932290.5799999</v>
      </c>
      <c r="E33" s="22">
        <f t="shared" si="9"/>
        <v>1076200370.5799999</v>
      </c>
      <c r="F33" s="37">
        <f t="shared" si="9"/>
        <v>23731920.000000004</v>
      </c>
      <c r="G33" s="22">
        <f>E33/C33</f>
        <v>54391.765658601529</v>
      </c>
      <c r="H33" s="23">
        <f>(E33+F33)/C33</f>
        <v>55591.190102743851</v>
      </c>
    </row>
    <row r="35" spans="1:8" ht="16.5" x14ac:dyDescent="0.3">
      <c r="A35" s="38" t="s">
        <v>37</v>
      </c>
      <c r="B35" s="39"/>
      <c r="C35" s="39"/>
      <c r="D35" s="40"/>
      <c r="E35" s="40"/>
      <c r="F35" s="40"/>
      <c r="G35" s="40"/>
      <c r="H35" s="40"/>
    </row>
    <row r="36" spans="1:8" ht="16.5" x14ac:dyDescent="0.3">
      <c r="A36" s="41" t="s">
        <v>38</v>
      </c>
      <c r="B36" s="42"/>
      <c r="C36" s="42"/>
      <c r="D36" s="42"/>
      <c r="E36" s="42"/>
      <c r="F36" s="42"/>
      <c r="G36" s="42"/>
      <c r="H36" s="42"/>
    </row>
    <row r="37" spans="1:8" ht="16.5" x14ac:dyDescent="0.3">
      <c r="A37" s="41" t="s">
        <v>39</v>
      </c>
      <c r="B37" s="42"/>
      <c r="C37" s="42"/>
      <c r="D37" s="42"/>
      <c r="E37" s="42"/>
      <c r="F37" s="42"/>
      <c r="G37" s="42"/>
      <c r="H37" s="42"/>
    </row>
    <row r="38" spans="1:8" ht="16.5" x14ac:dyDescent="0.3">
      <c r="A38" s="38" t="s">
        <v>40</v>
      </c>
      <c r="B38" s="39"/>
      <c r="C38" s="39"/>
      <c r="D38" s="40"/>
      <c r="E38" s="40"/>
      <c r="F38" s="40"/>
      <c r="G38" s="40"/>
      <c r="H38" s="40"/>
    </row>
    <row r="39" spans="1:8" ht="16.5" x14ac:dyDescent="0.3">
      <c r="A39" s="41" t="s">
        <v>41</v>
      </c>
      <c r="B39" s="43"/>
      <c r="C39" s="43"/>
      <c r="D39" s="43"/>
      <c r="E39" s="43"/>
      <c r="F39" s="43"/>
      <c r="G39" s="43"/>
      <c r="H39" s="43"/>
    </row>
    <row r="40" spans="1:8" x14ac:dyDescent="0.25">
      <c r="A40" t="s">
        <v>42</v>
      </c>
    </row>
  </sheetData>
  <conditionalFormatting sqref="J22">
    <cfRule type="duplicateValues" dxfId="1" priority="1"/>
  </conditionalFormatting>
  <conditionalFormatting sqref="J19:J21 J24:J26 J6:J17">
    <cfRule type="duplicateValues" dxfId="0" priority="2"/>
  </conditionalFormatting>
  <pageMargins left="0.7" right="0.7" top="0.75" bottom="0.75" header="0.3" footer="0.3"/>
  <pageSetup scale="7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Report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C. Phillips</dc:creator>
  <cp:lastModifiedBy>Brandon C. Phillips</cp:lastModifiedBy>
  <cp:lastPrinted>2019-12-20T21:39:52Z</cp:lastPrinted>
  <dcterms:created xsi:type="dcterms:W3CDTF">2019-12-20T21:36:55Z</dcterms:created>
  <dcterms:modified xsi:type="dcterms:W3CDTF">2020-09-16T13:43:27Z</dcterms:modified>
</cp:coreProperties>
</file>