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xxxx\2018ISEE\Statistics\January 1\To Post\"/>
    </mc:Choice>
  </mc:AlternateContent>
  <bookViews>
    <workbookView xWindow="0" yWindow="0" windowWidth="23040" windowHeight="7776"/>
  </bookViews>
  <sheets>
    <sheet name="2017.18 Statewide" sheetId="1" r:id="rId1"/>
  </sheets>
  <definedNames>
    <definedName name="_xlnm.Print_Area" localSheetId="0">'2017.18 Statewide'!$A$1:$H$38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1" i="1"/>
  <c r="H21" i="1"/>
  <c r="G22" i="1"/>
  <c r="H22" i="1"/>
  <c r="G23" i="1"/>
  <c r="H23" i="1"/>
  <c r="G24" i="1"/>
  <c r="H24" i="1"/>
  <c r="G25" i="1"/>
  <c r="H25" i="1"/>
  <c r="D27" i="1"/>
  <c r="H27" i="1" s="1"/>
  <c r="E27" i="1"/>
  <c r="F27" i="1"/>
  <c r="G27" i="1"/>
  <c r="B29" i="1"/>
  <c r="C29" i="1"/>
  <c r="D29" i="1"/>
  <c r="E29" i="1"/>
  <c r="E33" i="1" s="1"/>
  <c r="F29" i="1"/>
  <c r="F33" i="1" s="1"/>
  <c r="G29" i="1"/>
  <c r="H29" i="1"/>
  <c r="B30" i="1"/>
  <c r="C30" i="1"/>
  <c r="D30" i="1"/>
  <c r="E30" i="1"/>
  <c r="F30" i="1"/>
  <c r="G30" i="1"/>
  <c r="H30" i="1"/>
  <c r="B31" i="1"/>
  <c r="B33" i="1" s="1"/>
  <c r="C31" i="1"/>
  <c r="D31" i="1"/>
  <c r="E31" i="1"/>
  <c r="F31" i="1"/>
  <c r="G31" i="1"/>
  <c r="H31" i="1"/>
  <c r="B32" i="1"/>
  <c r="C32" i="1"/>
  <c r="C33" i="1" s="1"/>
  <c r="D32" i="1"/>
  <c r="E32" i="1"/>
  <c r="F32" i="1"/>
  <c r="D33" i="1"/>
  <c r="G33" i="1" l="1"/>
  <c r="H33" i="1"/>
  <c r="H32" i="1"/>
  <c r="G32" i="1"/>
</calcChain>
</file>

<file path=xl/sharedStrings.xml><?xml version="1.0" encoding="utf-8"?>
<sst xmlns="http://schemas.openxmlformats.org/spreadsheetml/2006/main" count="41" uniqueCount="41">
  <si>
    <t>FTE</t>
  </si>
  <si>
    <t>This report is derived from personnel information submitted by each district and charter school in the fall of 2017.  Salary information is for the 2017-18 school year.</t>
  </si>
  <si>
    <t>Source Information</t>
  </si>
  <si>
    <t>Instructional</t>
  </si>
  <si>
    <t>Pupil Services</t>
  </si>
  <si>
    <t>School Administrators</t>
  </si>
  <si>
    <t>District Administrators</t>
  </si>
  <si>
    <t>Grand Total</t>
  </si>
  <si>
    <t>Technology Services</t>
  </si>
  <si>
    <t>School Nurse</t>
  </si>
  <si>
    <t>School Social Worker</t>
  </si>
  <si>
    <t>Audiologist</t>
  </si>
  <si>
    <t>Speech/Language Pathologist</t>
  </si>
  <si>
    <t>School Psychologist</t>
  </si>
  <si>
    <t>Psychological Examiner</t>
  </si>
  <si>
    <t>Counselor</t>
  </si>
  <si>
    <t>Education Media Generalist</t>
  </si>
  <si>
    <t>Teacher - Secondary</t>
  </si>
  <si>
    <t>Teacher - Elementary</t>
  </si>
  <si>
    <t>Head Teacher</t>
  </si>
  <si>
    <t>Assistant Principal</t>
  </si>
  <si>
    <t>Principal - Secondary</t>
  </si>
  <si>
    <t>Principal - Elementary</t>
  </si>
  <si>
    <t>Supervisor/Coordinator</t>
  </si>
  <si>
    <t>Director</t>
  </si>
  <si>
    <t>Charter Administration</t>
  </si>
  <si>
    <t>Asst. Superintendent</t>
  </si>
  <si>
    <t>Superintendent</t>
  </si>
  <si>
    <t>FTE Average Base Salary + Extra Pay</t>
  </si>
  <si>
    <t>FTE Average Base Salary</t>
  </si>
  <si>
    <t>Total Extra  Pay</t>
  </si>
  <si>
    <t>Total Base Salaries</t>
  </si>
  <si>
    <t>Total Salaries</t>
  </si>
  <si>
    <t>FTE Employee Total</t>
  </si>
  <si>
    <t>Actual Employee Count</t>
  </si>
  <si>
    <t>Activity</t>
  </si>
  <si>
    <t>2017-2018</t>
  </si>
  <si>
    <t>Statewide  Certificated Staff Salary Report</t>
  </si>
  <si>
    <t>Basic Education Staffing System</t>
  </si>
  <si>
    <t>Idaho State Department of Education</t>
  </si>
  <si>
    <t>Employees are counted by Full Time Equivalent (FTE). Certificated employees reported as performing more than one activity are allocated according to their FTE in each activity.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</si>
</sst>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1"/>
      <color theme="4" tint="-0.499984740745262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2" applyNumberFormat="1" applyFont="1"/>
    <xf numFmtId="164" fontId="0" fillId="0" borderId="0" xfId="0" applyNumberFormat="1"/>
    <xf numFmtId="0" fontId="0" fillId="0" borderId="0" xfId="0" applyFill="1"/>
    <xf numFmtId="43" fontId="0" fillId="0" borderId="0" xfId="1" applyFont="1" applyFill="1"/>
    <xf numFmtId="164" fontId="3" fillId="0" borderId="0" xfId="2" applyNumberFormat="1" applyFont="1" applyFill="1"/>
    <xf numFmtId="0" fontId="3" fillId="0" borderId="0" xfId="0" applyFont="1" applyFill="1"/>
    <xf numFmtId="0" fontId="4" fillId="0" borderId="0" xfId="0" applyFont="1" applyFill="1" applyAlignment="1">
      <alignment wrapText="1"/>
    </xf>
    <xf numFmtId="0" fontId="5" fillId="0" borderId="0" xfId="0" applyFont="1"/>
    <xf numFmtId="164" fontId="0" fillId="0" borderId="1" xfId="2" applyNumberFormat="1" applyFont="1" applyBorder="1"/>
    <xf numFmtId="164" fontId="0" fillId="0" borderId="2" xfId="2" applyNumberFormat="1" applyFont="1" applyBorder="1"/>
    <xf numFmtId="164" fontId="0" fillId="0" borderId="3" xfId="2" applyNumberFormat="1" applyFont="1" applyBorder="1"/>
    <xf numFmtId="164" fontId="0" fillId="0" borderId="4" xfId="2" applyNumberFormat="1" applyFont="1" applyBorder="1"/>
    <xf numFmtId="43" fontId="0" fillId="0" borderId="4" xfId="1" applyNumberFormat="1" applyFont="1" applyBorder="1"/>
    <xf numFmtId="165" fontId="0" fillId="0" borderId="2" xfId="1" applyNumberFormat="1" applyFont="1" applyBorder="1"/>
    <xf numFmtId="164" fontId="0" fillId="0" borderId="5" xfId="2" applyNumberFormat="1" applyFont="1" applyBorder="1"/>
    <xf numFmtId="164" fontId="0" fillId="0" borderId="6" xfId="2" applyNumberFormat="1" applyFont="1" applyBorder="1"/>
    <xf numFmtId="164" fontId="0" fillId="0" borderId="7" xfId="2" applyNumberFormat="1" applyFont="1" applyBorder="1"/>
    <xf numFmtId="165" fontId="0" fillId="0" borderId="7" xfId="1" applyNumberFormat="1" applyFont="1" applyBorder="1"/>
    <xf numFmtId="0" fontId="3" fillId="0" borderId="6" xfId="0" applyFont="1" applyFill="1" applyBorder="1" applyAlignment="1">
      <alignment wrapText="1"/>
    </xf>
    <xf numFmtId="164" fontId="0" fillId="0" borderId="8" xfId="2" applyNumberFormat="1" applyFont="1" applyBorder="1"/>
    <xf numFmtId="164" fontId="0" fillId="0" borderId="0" xfId="2" applyNumberFormat="1" applyFont="1" applyBorder="1"/>
    <xf numFmtId="43" fontId="0" fillId="0" borderId="8" xfId="1" applyNumberFormat="1" applyFont="1" applyBorder="1"/>
    <xf numFmtId="0" fontId="3" fillId="0" borderId="8" xfId="0" applyFont="1" applyFill="1" applyBorder="1" applyAlignment="1">
      <alignment wrapText="1"/>
    </xf>
    <xf numFmtId="164" fontId="0" fillId="0" borderId="9" xfId="2" applyNumberFormat="1" applyFont="1" applyBorder="1"/>
    <xf numFmtId="164" fontId="0" fillId="0" borderId="10" xfId="2" applyNumberFormat="1" applyFont="1" applyBorder="1"/>
    <xf numFmtId="164" fontId="0" fillId="0" borderId="11" xfId="2" applyNumberFormat="1" applyFont="1" applyBorder="1"/>
    <xf numFmtId="43" fontId="0" fillId="0" borderId="10" xfId="1" applyNumberFormat="1" applyFont="1" applyBorder="1"/>
    <xf numFmtId="165" fontId="0" fillId="0" borderId="12" xfId="1" applyNumberFormat="1" applyFont="1" applyBorder="1"/>
    <xf numFmtId="0" fontId="3" fillId="0" borderId="10" xfId="0" applyFont="1" applyFill="1" applyBorder="1" applyAlignment="1">
      <alignment wrapText="1"/>
    </xf>
    <xf numFmtId="43" fontId="0" fillId="0" borderId="4" xfId="1" applyFont="1" applyBorder="1"/>
    <xf numFmtId="0" fontId="0" fillId="0" borderId="0" xfId="0" applyBorder="1"/>
    <xf numFmtId="164" fontId="0" fillId="0" borderId="13" xfId="2" applyNumberFormat="1" applyFont="1" applyBorder="1"/>
    <xf numFmtId="164" fontId="0" fillId="0" borderId="14" xfId="2" applyNumberFormat="1" applyFont="1" applyBorder="1"/>
    <xf numFmtId="0" fontId="0" fillId="0" borderId="15" xfId="0" applyBorder="1"/>
    <xf numFmtId="0" fontId="0" fillId="0" borderId="7" xfId="0" applyBorder="1"/>
    <xf numFmtId="165" fontId="0" fillId="0" borderId="7" xfId="1" applyNumberFormat="1" applyFont="1" applyBorder="1" applyAlignment="1">
      <alignment horizontal="right"/>
    </xf>
    <xf numFmtId="0" fontId="2" fillId="0" borderId="0" xfId="0" applyFont="1"/>
    <xf numFmtId="0" fontId="0" fillId="0" borderId="12" xfId="0" applyBorder="1"/>
    <xf numFmtId="164" fontId="6" fillId="0" borderId="4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16" xfId="2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0" fillId="0" borderId="0" xfId="2" applyNumberFormat="1" applyFont="1" applyFill="1"/>
    <xf numFmtId="164" fontId="7" fillId="0" borderId="0" xfId="0" applyNumberFormat="1" applyFont="1" applyFill="1" applyAlignment="1" applyProtection="1">
      <alignment horizontal="center" readingOrder="1"/>
      <protection locked="0"/>
    </xf>
    <xf numFmtId="43" fontId="0" fillId="0" borderId="10" xfId="1" applyFont="1" applyBorder="1"/>
    <xf numFmtId="43" fontId="0" fillId="0" borderId="8" xfId="1" applyFont="1" applyBorder="1"/>
    <xf numFmtId="43" fontId="0" fillId="0" borderId="6" xfId="1" applyFont="1" applyBorder="1"/>
    <xf numFmtId="165" fontId="0" fillId="0" borderId="15" xfId="1" applyNumberFormat="1" applyFont="1" applyBorder="1"/>
    <xf numFmtId="0" fontId="3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37"/>
  <sheetViews>
    <sheetView tabSelected="1" topLeftCell="A19" workbookViewId="0">
      <selection activeCell="N25" sqref="N25"/>
    </sheetView>
  </sheetViews>
  <sheetFormatPr defaultRowHeight="14.4" x14ac:dyDescent="0.3"/>
  <cols>
    <col min="1" max="1" width="24.5546875" customWidth="1"/>
    <col min="2" max="2" width="8.6640625" customWidth="1"/>
    <col min="3" max="3" width="10.109375" customWidth="1"/>
    <col min="4" max="4" width="13.88671875" style="2" customWidth="1"/>
    <col min="5" max="5" width="14.5546875" style="2" customWidth="1"/>
    <col min="6" max="6" width="12.44140625" style="2" customWidth="1"/>
    <col min="7" max="8" width="10.6640625" style="1" customWidth="1"/>
    <col min="18" max="19" width="9" bestFit="1" customWidth="1"/>
    <col min="20" max="21" width="12" bestFit="1" customWidth="1"/>
    <col min="22" max="24" width="9" bestFit="1" customWidth="1"/>
  </cols>
  <sheetData>
    <row r="1" spans="1:24" s="3" customFormat="1" x14ac:dyDescent="0.3">
      <c r="A1" s="6"/>
      <c r="B1" s="6"/>
      <c r="D1" s="47" t="s">
        <v>39</v>
      </c>
      <c r="E1" s="5"/>
      <c r="F1" s="5"/>
      <c r="G1" s="5"/>
      <c r="H1" s="46"/>
      <c r="K1" s="4"/>
      <c r="R1" s="4"/>
    </row>
    <row r="2" spans="1:24" s="3" customFormat="1" x14ac:dyDescent="0.3">
      <c r="A2" s="6"/>
      <c r="B2" s="6"/>
      <c r="D2" s="47" t="s">
        <v>38</v>
      </c>
      <c r="E2" s="5"/>
      <c r="F2" s="5"/>
      <c r="G2" s="5"/>
      <c r="H2" s="46"/>
      <c r="K2" s="4"/>
      <c r="R2" s="4"/>
    </row>
    <row r="3" spans="1:24" s="3" customFormat="1" x14ac:dyDescent="0.3">
      <c r="A3" s="6"/>
      <c r="B3" s="6"/>
      <c r="D3" s="47" t="s">
        <v>37</v>
      </c>
      <c r="E3" s="5"/>
      <c r="F3" s="5"/>
      <c r="G3" s="5"/>
      <c r="H3" s="46"/>
      <c r="K3" s="4"/>
      <c r="R3" s="4"/>
    </row>
    <row r="4" spans="1:24" s="3" customFormat="1" x14ac:dyDescent="0.3">
      <c r="A4" s="6"/>
      <c r="B4" s="6"/>
      <c r="D4" s="47" t="s">
        <v>36</v>
      </c>
      <c r="E4" s="5"/>
      <c r="F4" s="5"/>
      <c r="G4" s="5"/>
      <c r="H4" s="46"/>
      <c r="K4" s="4"/>
      <c r="R4" s="4"/>
    </row>
    <row r="5" spans="1:24" ht="15" thickBot="1" x14ac:dyDescent="0.35"/>
    <row r="6" spans="1:24" ht="74.400000000000006" customHeight="1" thickBot="1" x14ac:dyDescent="0.35">
      <c r="A6" s="45" t="s">
        <v>35</v>
      </c>
      <c r="B6" s="44" t="s">
        <v>34</v>
      </c>
      <c r="C6" s="43" t="s">
        <v>33</v>
      </c>
      <c r="D6" s="42" t="s">
        <v>32</v>
      </c>
      <c r="E6" s="39" t="s">
        <v>31</v>
      </c>
      <c r="F6" s="41" t="s">
        <v>30</v>
      </c>
      <c r="G6" s="40" t="s">
        <v>29</v>
      </c>
      <c r="H6" s="39" t="s">
        <v>28</v>
      </c>
      <c r="R6" s="37"/>
      <c r="S6" s="37"/>
      <c r="T6" s="37"/>
      <c r="U6" s="37"/>
      <c r="V6" s="37"/>
      <c r="W6" s="37"/>
      <c r="X6" s="37"/>
    </row>
    <row r="7" spans="1:24" x14ac:dyDescent="0.3">
      <c r="A7" s="38" t="s">
        <v>27</v>
      </c>
      <c r="B7" s="18">
        <v>112</v>
      </c>
      <c r="C7" s="48">
        <v>93.1</v>
      </c>
      <c r="D7" s="21">
        <v>9862566</v>
      </c>
      <c r="E7" s="25">
        <v>9754395</v>
      </c>
      <c r="F7" s="21">
        <v>108171</v>
      </c>
      <c r="G7" s="25">
        <f t="shared" ref="G7:G19" si="0">E7/C7</f>
        <v>104773.3082706767</v>
      </c>
      <c r="H7" s="15">
        <f t="shared" ref="H7:H19" si="1">D7/C7</f>
        <v>105935.18796992482</v>
      </c>
      <c r="R7" s="8"/>
      <c r="S7" s="8"/>
      <c r="T7" s="8"/>
      <c r="U7" s="8"/>
      <c r="V7" s="8"/>
      <c r="W7" s="8"/>
      <c r="X7" s="8"/>
    </row>
    <row r="8" spans="1:24" x14ac:dyDescent="0.3">
      <c r="A8" s="35" t="s">
        <v>26</v>
      </c>
      <c r="B8" s="18">
        <v>16</v>
      </c>
      <c r="C8" s="49">
        <v>15.49</v>
      </c>
      <c r="D8" s="21">
        <v>1775849</v>
      </c>
      <c r="E8" s="20">
        <v>1769364</v>
      </c>
      <c r="F8" s="21">
        <v>6485</v>
      </c>
      <c r="G8" s="20">
        <f t="shared" si="0"/>
        <v>114226.21045836023</v>
      </c>
      <c r="H8" s="15">
        <f t="shared" si="1"/>
        <v>114644.86765655261</v>
      </c>
      <c r="R8" s="8"/>
      <c r="S8" s="8"/>
      <c r="T8" s="8"/>
      <c r="U8" s="8"/>
      <c r="V8" s="8"/>
      <c r="W8" s="8"/>
      <c r="X8" s="8"/>
    </row>
    <row r="9" spans="1:24" x14ac:dyDescent="0.3">
      <c r="A9" s="35" t="s">
        <v>25</v>
      </c>
      <c r="B9" s="18">
        <v>55</v>
      </c>
      <c r="C9" s="49">
        <v>42.550000000000011</v>
      </c>
      <c r="D9" s="21">
        <v>3627320</v>
      </c>
      <c r="E9" s="20">
        <v>3618320</v>
      </c>
      <c r="F9" s="21">
        <v>9000</v>
      </c>
      <c r="G9" s="20">
        <f t="shared" si="0"/>
        <v>85036.897767332528</v>
      </c>
      <c r="H9" s="15">
        <f t="shared" si="1"/>
        <v>85248.413631022311</v>
      </c>
      <c r="R9" s="8"/>
      <c r="S9" s="8"/>
      <c r="T9" s="8"/>
      <c r="U9" s="8"/>
      <c r="V9" s="8"/>
      <c r="W9" s="8"/>
      <c r="X9" s="8"/>
    </row>
    <row r="10" spans="1:24" x14ac:dyDescent="0.3">
      <c r="A10" s="35" t="s">
        <v>24</v>
      </c>
      <c r="B10" s="18">
        <v>149</v>
      </c>
      <c r="C10" s="49">
        <v>107.69999999999996</v>
      </c>
      <c r="D10" s="21">
        <v>9040004</v>
      </c>
      <c r="E10" s="20">
        <v>8925433</v>
      </c>
      <c r="F10" s="21">
        <v>114571</v>
      </c>
      <c r="G10" s="20">
        <f t="shared" si="0"/>
        <v>82873.101207056665</v>
      </c>
      <c r="H10" s="15">
        <f t="shared" si="1"/>
        <v>83936.898792943393</v>
      </c>
      <c r="R10" s="8"/>
      <c r="S10" s="8"/>
      <c r="T10" s="8"/>
      <c r="U10" s="8"/>
      <c r="V10" s="8"/>
      <c r="W10" s="8"/>
      <c r="X10" s="8"/>
    </row>
    <row r="11" spans="1:24" x14ac:dyDescent="0.3">
      <c r="A11" s="35" t="s">
        <v>23</v>
      </c>
      <c r="B11" s="18">
        <v>177</v>
      </c>
      <c r="C11" s="49">
        <v>134.20999999999998</v>
      </c>
      <c r="D11" s="21">
        <v>11087467</v>
      </c>
      <c r="E11" s="20">
        <v>10891150</v>
      </c>
      <c r="F11" s="21">
        <v>196317</v>
      </c>
      <c r="G11" s="20">
        <f t="shared" si="0"/>
        <v>81150.063333581711</v>
      </c>
      <c r="H11" s="15">
        <f t="shared" si="1"/>
        <v>82612.82318754193</v>
      </c>
      <c r="R11" s="8"/>
      <c r="S11" s="8"/>
      <c r="T11" s="8"/>
      <c r="U11" s="8"/>
      <c r="V11" s="8"/>
      <c r="W11" s="8"/>
      <c r="X11" s="8"/>
    </row>
    <row r="12" spans="1:24" x14ac:dyDescent="0.3">
      <c r="A12" s="35" t="s">
        <v>22</v>
      </c>
      <c r="B12" s="18">
        <v>360</v>
      </c>
      <c r="C12" s="49">
        <v>331.65</v>
      </c>
      <c r="D12" s="21">
        <v>26884275</v>
      </c>
      <c r="E12" s="20">
        <v>26622798</v>
      </c>
      <c r="F12" s="21">
        <v>261477</v>
      </c>
      <c r="G12" s="20">
        <f t="shared" si="0"/>
        <v>80273.77657168702</v>
      </c>
      <c r="H12" s="15">
        <f t="shared" si="1"/>
        <v>81062.189054726376</v>
      </c>
      <c r="N12" s="37"/>
      <c r="R12" s="8"/>
      <c r="S12" s="8"/>
      <c r="T12" s="8"/>
      <c r="U12" s="8"/>
      <c r="V12" s="8"/>
      <c r="W12" s="8"/>
      <c r="X12" s="8"/>
    </row>
    <row r="13" spans="1:24" x14ac:dyDescent="0.3">
      <c r="A13" s="35" t="s">
        <v>21</v>
      </c>
      <c r="B13" s="18">
        <v>291</v>
      </c>
      <c r="C13" s="49">
        <v>246.63000000000002</v>
      </c>
      <c r="D13" s="21">
        <v>21073294</v>
      </c>
      <c r="E13" s="20">
        <v>20778280</v>
      </c>
      <c r="F13" s="21">
        <v>295014</v>
      </c>
      <c r="G13" s="20">
        <f t="shared" si="0"/>
        <v>84248.79373960993</v>
      </c>
      <c r="H13" s="15">
        <f t="shared" si="1"/>
        <v>85444.974252929474</v>
      </c>
      <c r="N13" s="37"/>
      <c r="R13" s="8"/>
      <c r="S13" s="8"/>
      <c r="T13" s="8"/>
      <c r="U13" s="8"/>
      <c r="V13" s="8"/>
      <c r="W13" s="8"/>
      <c r="X13" s="8"/>
    </row>
    <row r="14" spans="1:24" x14ac:dyDescent="0.3">
      <c r="A14" s="35" t="s">
        <v>20</v>
      </c>
      <c r="B14" s="18">
        <v>257</v>
      </c>
      <c r="C14" s="49">
        <v>239.13</v>
      </c>
      <c r="D14" s="21">
        <v>18575271</v>
      </c>
      <c r="E14" s="20">
        <v>18354565</v>
      </c>
      <c r="F14" s="21">
        <v>220706</v>
      </c>
      <c r="G14" s="20">
        <f t="shared" si="0"/>
        <v>76755.593191987617</v>
      </c>
      <c r="H14" s="15">
        <f t="shared" si="1"/>
        <v>77678.547233722245</v>
      </c>
      <c r="R14" s="8"/>
      <c r="S14" s="8"/>
      <c r="T14" s="8"/>
      <c r="U14" s="8"/>
      <c r="V14" s="8"/>
      <c r="W14" s="8"/>
      <c r="X14" s="8"/>
    </row>
    <row r="15" spans="1:24" x14ac:dyDescent="0.3">
      <c r="A15" s="35" t="s">
        <v>19</v>
      </c>
      <c r="B15" s="18">
        <v>6</v>
      </c>
      <c r="C15" s="49">
        <v>2.09</v>
      </c>
      <c r="D15" s="21">
        <v>125903</v>
      </c>
      <c r="E15" s="20">
        <v>125191</v>
      </c>
      <c r="F15" s="21">
        <v>712</v>
      </c>
      <c r="G15" s="20">
        <f t="shared" si="0"/>
        <v>59900.000000000007</v>
      </c>
      <c r="H15" s="15">
        <f t="shared" si="1"/>
        <v>60240.669856459332</v>
      </c>
      <c r="R15" s="8"/>
      <c r="S15" s="8"/>
      <c r="T15" s="8"/>
      <c r="U15" s="8"/>
      <c r="V15" s="8"/>
      <c r="W15" s="8"/>
      <c r="X15" s="8"/>
    </row>
    <row r="16" spans="1:24" x14ac:dyDescent="0.3">
      <c r="A16" s="35" t="s">
        <v>18</v>
      </c>
      <c r="B16" s="36">
        <v>8463</v>
      </c>
      <c r="C16" s="49">
        <v>7796.969999999993</v>
      </c>
      <c r="D16" s="21">
        <v>375222710</v>
      </c>
      <c r="E16" s="20">
        <v>371439188</v>
      </c>
      <c r="F16" s="21">
        <v>3783522</v>
      </c>
      <c r="G16" s="20">
        <f t="shared" si="0"/>
        <v>47638.914604006473</v>
      </c>
      <c r="H16" s="15">
        <f t="shared" si="1"/>
        <v>48124.170030152782</v>
      </c>
      <c r="R16" s="8"/>
      <c r="S16" s="8"/>
      <c r="T16" s="8"/>
      <c r="U16" s="8"/>
      <c r="V16" s="8"/>
      <c r="W16" s="8"/>
      <c r="X16" s="8"/>
    </row>
    <row r="17" spans="1:24" x14ac:dyDescent="0.3">
      <c r="A17" s="35" t="s">
        <v>17</v>
      </c>
      <c r="B17" s="36">
        <v>9605</v>
      </c>
      <c r="C17" s="49">
        <v>8573.4900000000016</v>
      </c>
      <c r="D17" s="21">
        <v>430356056</v>
      </c>
      <c r="E17" s="20">
        <v>416197127</v>
      </c>
      <c r="F17" s="21">
        <v>14158928</v>
      </c>
      <c r="G17" s="20">
        <f t="shared" si="0"/>
        <v>48544.656493446651</v>
      </c>
      <c r="H17" s="15">
        <f t="shared" si="1"/>
        <v>50196.134363019017</v>
      </c>
      <c r="R17" s="8"/>
      <c r="S17" s="8"/>
      <c r="T17" s="8"/>
      <c r="U17" s="8"/>
      <c r="V17" s="8"/>
      <c r="W17" s="8"/>
      <c r="X17" s="8"/>
    </row>
    <row r="18" spans="1:24" x14ac:dyDescent="0.3">
      <c r="A18" s="35" t="s">
        <v>16</v>
      </c>
      <c r="B18" s="18">
        <v>94</v>
      </c>
      <c r="C18" s="49">
        <v>80.39</v>
      </c>
      <c r="D18" s="21">
        <v>4745820</v>
      </c>
      <c r="E18" s="20">
        <v>4633830</v>
      </c>
      <c r="F18" s="21">
        <v>111990</v>
      </c>
      <c r="G18" s="20">
        <f t="shared" si="0"/>
        <v>57641.870879462622</v>
      </c>
      <c r="H18" s="15">
        <f t="shared" si="1"/>
        <v>59034.954596342832</v>
      </c>
      <c r="R18" s="8"/>
      <c r="S18" s="8"/>
      <c r="T18" s="8"/>
      <c r="U18" s="8"/>
      <c r="V18" s="8"/>
      <c r="W18" s="8"/>
      <c r="X18" s="8"/>
    </row>
    <row r="19" spans="1:24" x14ac:dyDescent="0.3">
      <c r="A19" s="35" t="s">
        <v>15</v>
      </c>
      <c r="B19" s="18">
        <v>693</v>
      </c>
      <c r="C19" s="49">
        <v>647.70999999999981</v>
      </c>
      <c r="D19" s="21">
        <v>34568332</v>
      </c>
      <c r="E19" s="20">
        <v>33716562</v>
      </c>
      <c r="F19" s="21">
        <v>851771</v>
      </c>
      <c r="G19" s="20">
        <f t="shared" si="0"/>
        <v>52055.027713019728</v>
      </c>
      <c r="H19" s="15">
        <f t="shared" si="1"/>
        <v>53370.076114310432</v>
      </c>
      <c r="R19" s="8"/>
      <c r="S19" s="8"/>
      <c r="T19" s="8"/>
      <c r="U19" s="8"/>
      <c r="V19" s="8"/>
      <c r="W19" s="8"/>
      <c r="X19" s="8"/>
    </row>
    <row r="20" spans="1:24" x14ac:dyDescent="0.3">
      <c r="A20" s="35" t="s">
        <v>14</v>
      </c>
      <c r="B20" s="18"/>
      <c r="C20" s="49"/>
      <c r="D20" s="21">
        <v>0</v>
      </c>
      <c r="E20" s="20">
        <v>0</v>
      </c>
      <c r="F20" s="21">
        <v>0</v>
      </c>
      <c r="G20" s="20"/>
      <c r="H20" s="15"/>
      <c r="R20" s="8"/>
      <c r="S20" s="8"/>
      <c r="T20" s="8"/>
      <c r="U20" s="8"/>
      <c r="V20" s="8"/>
      <c r="W20" s="8"/>
      <c r="X20" s="8"/>
    </row>
    <row r="21" spans="1:24" x14ac:dyDescent="0.3">
      <c r="A21" s="35" t="s">
        <v>13</v>
      </c>
      <c r="B21" s="18">
        <v>181</v>
      </c>
      <c r="C21" s="49">
        <v>158.26999999999995</v>
      </c>
      <c r="D21" s="21">
        <v>9802260</v>
      </c>
      <c r="E21" s="20">
        <v>9361479</v>
      </c>
      <c r="F21" s="21">
        <v>440781</v>
      </c>
      <c r="G21" s="20">
        <f>E21/C21</f>
        <v>59148.790042332737</v>
      </c>
      <c r="H21" s="15">
        <f>D21/C21</f>
        <v>61933.784039931779</v>
      </c>
      <c r="R21" s="8"/>
      <c r="S21" s="8"/>
      <c r="T21" s="8"/>
      <c r="U21" s="8"/>
      <c r="V21" s="8"/>
      <c r="W21" s="8"/>
      <c r="X21" s="8"/>
    </row>
    <row r="22" spans="1:24" x14ac:dyDescent="0.3">
      <c r="A22" s="35" t="s">
        <v>12</v>
      </c>
      <c r="B22" s="18">
        <v>227</v>
      </c>
      <c r="C22" s="49">
        <v>208.24999999999997</v>
      </c>
      <c r="D22" s="21">
        <v>11805612</v>
      </c>
      <c r="E22" s="20">
        <v>11441599</v>
      </c>
      <c r="F22" s="21">
        <v>364013</v>
      </c>
      <c r="G22" s="20">
        <f>E22/C22</f>
        <v>54941.651860744307</v>
      </c>
      <c r="H22" s="15">
        <f>D22/C22</f>
        <v>56689.613445378156</v>
      </c>
      <c r="R22" s="8"/>
      <c r="S22" s="8"/>
      <c r="T22" s="8"/>
      <c r="U22" s="8"/>
      <c r="V22" s="8"/>
      <c r="W22" s="8"/>
      <c r="X22" s="8"/>
    </row>
    <row r="23" spans="1:24" x14ac:dyDescent="0.3">
      <c r="A23" s="35" t="s">
        <v>11</v>
      </c>
      <c r="B23" s="18">
        <v>5</v>
      </c>
      <c r="C23" s="49">
        <v>3.6</v>
      </c>
      <c r="D23" s="21">
        <v>221653</v>
      </c>
      <c r="E23" s="20">
        <v>221653</v>
      </c>
      <c r="F23" s="21">
        <v>0</v>
      </c>
      <c r="G23" s="20">
        <f>E23/C23</f>
        <v>61570.277777777774</v>
      </c>
      <c r="H23" s="15">
        <f>D23/C23</f>
        <v>61570.277777777774</v>
      </c>
      <c r="R23" s="8"/>
      <c r="S23" s="8"/>
      <c r="T23" s="8"/>
      <c r="U23" s="8"/>
      <c r="V23" s="8"/>
      <c r="W23" s="8"/>
      <c r="X23" s="8"/>
    </row>
    <row r="24" spans="1:24" x14ac:dyDescent="0.3">
      <c r="A24" s="35" t="s">
        <v>10</v>
      </c>
      <c r="B24" s="18">
        <v>49</v>
      </c>
      <c r="C24" s="49">
        <v>47.489999999999995</v>
      </c>
      <c r="D24" s="21">
        <v>2965545</v>
      </c>
      <c r="E24" s="20">
        <v>2912849</v>
      </c>
      <c r="F24" s="21">
        <v>52696</v>
      </c>
      <c r="G24" s="20">
        <f>E24/C24</f>
        <v>61336.049694672569</v>
      </c>
      <c r="H24" s="15">
        <f>D24/C24</f>
        <v>62445.672773215418</v>
      </c>
      <c r="R24" s="8"/>
      <c r="S24" s="8"/>
      <c r="T24" s="8"/>
      <c r="U24" s="8"/>
      <c r="V24" s="8"/>
      <c r="W24" s="8"/>
      <c r="X24" s="8"/>
    </row>
    <row r="25" spans="1:24" x14ac:dyDescent="0.3">
      <c r="A25" s="35" t="s">
        <v>9</v>
      </c>
      <c r="B25" s="18">
        <v>151</v>
      </c>
      <c r="C25" s="49">
        <v>132.20000000000002</v>
      </c>
      <c r="D25" s="21">
        <v>6616154</v>
      </c>
      <c r="E25" s="20">
        <v>6570283</v>
      </c>
      <c r="F25" s="21">
        <v>45871</v>
      </c>
      <c r="G25" s="20">
        <f>E25/C25</f>
        <v>49699.568835098333</v>
      </c>
      <c r="H25" s="15">
        <f>D25/C25</f>
        <v>50046.550680786677</v>
      </c>
      <c r="R25" s="8"/>
      <c r="S25" s="8"/>
      <c r="T25" s="8"/>
      <c r="U25" s="8"/>
      <c r="V25" s="8"/>
      <c r="W25" s="8"/>
      <c r="X25" s="8"/>
    </row>
    <row r="26" spans="1:24" ht="15" thickBot="1" x14ac:dyDescent="0.35">
      <c r="A26" s="34" t="s">
        <v>8</v>
      </c>
      <c r="B26" s="51"/>
      <c r="C26" s="50"/>
      <c r="D26" s="33"/>
      <c r="E26" s="16"/>
      <c r="F26" s="33"/>
      <c r="G26" s="16"/>
      <c r="H26" s="32"/>
      <c r="R26" s="8"/>
      <c r="S26" s="8"/>
      <c r="T26" s="8"/>
      <c r="U26" s="8"/>
      <c r="V26" s="8"/>
      <c r="W26" s="8"/>
      <c r="X26" s="8"/>
    </row>
    <row r="27" spans="1:24" ht="15" thickBot="1" x14ac:dyDescent="0.35">
      <c r="A27" s="31" t="s">
        <v>7</v>
      </c>
      <c r="B27" s="14">
        <v>20891</v>
      </c>
      <c r="C27" s="30">
        <v>18860.919999999995</v>
      </c>
      <c r="D27" s="11">
        <f>SUM(D7:D25)</f>
        <v>978356091</v>
      </c>
      <c r="E27" s="12">
        <f>SUM(E7:E25)</f>
        <v>957334066</v>
      </c>
      <c r="F27" s="11">
        <f>SUM(F7:F25)</f>
        <v>21022025</v>
      </c>
      <c r="G27" s="12">
        <f>E27/C27</f>
        <v>50757.548730390685</v>
      </c>
      <c r="H27" s="9">
        <f>D27/C27</f>
        <v>51872.129832479026</v>
      </c>
      <c r="R27" s="8"/>
      <c r="S27" s="8"/>
      <c r="T27" s="8"/>
      <c r="U27" s="8"/>
      <c r="V27" s="8"/>
      <c r="W27" s="8"/>
      <c r="X27" s="8"/>
    </row>
    <row r="28" spans="1:24" ht="15" thickBot="1" x14ac:dyDescent="0.35">
      <c r="R28" s="8"/>
      <c r="S28" s="8"/>
      <c r="T28" s="8"/>
      <c r="U28" s="8"/>
      <c r="V28" s="8"/>
      <c r="W28" s="8"/>
      <c r="X28" s="8"/>
    </row>
    <row r="29" spans="1:24" x14ac:dyDescent="0.3">
      <c r="A29" s="29" t="s">
        <v>6</v>
      </c>
      <c r="B29" s="28">
        <f>B7+B8+B9+B10+B11</f>
        <v>509</v>
      </c>
      <c r="C29" s="27">
        <f>C7+C8+C9+C10+C11</f>
        <v>393.0499999999999</v>
      </c>
      <c r="D29" s="26">
        <f>D7+D8+D9+D10+D11</f>
        <v>35393206</v>
      </c>
      <c r="E29" s="25">
        <f>E7+E8+E9+E10+E11</f>
        <v>34958662</v>
      </c>
      <c r="F29" s="26">
        <f>F7+F8+F9+F10+F11</f>
        <v>434544</v>
      </c>
      <c r="G29" s="25">
        <f>E29/C29</f>
        <v>88942.022643429606</v>
      </c>
      <c r="H29" s="24">
        <f>D29/C29</f>
        <v>90047.591909426308</v>
      </c>
      <c r="R29" s="8"/>
      <c r="S29" s="8"/>
      <c r="T29" s="8"/>
      <c r="U29" s="8"/>
      <c r="V29" s="8"/>
      <c r="W29" s="8"/>
      <c r="X29" s="8"/>
    </row>
    <row r="30" spans="1:24" x14ac:dyDescent="0.3">
      <c r="A30" s="23" t="s">
        <v>5</v>
      </c>
      <c r="B30" s="18">
        <f>B12+B13+B14+B15</f>
        <v>914</v>
      </c>
      <c r="C30" s="18">
        <f>C12+C13+C14+C15</f>
        <v>819.5</v>
      </c>
      <c r="D30" s="17">
        <f>D12+D13+D14+D15</f>
        <v>66658743</v>
      </c>
      <c r="E30" s="17">
        <f>E12+E13+E14+E15</f>
        <v>65880834</v>
      </c>
      <c r="F30" s="17">
        <f>F12+F13+F14+F15</f>
        <v>777909</v>
      </c>
      <c r="G30" s="20">
        <f>E30/C30</f>
        <v>80391.499694935934</v>
      </c>
      <c r="H30" s="15">
        <f>D30/C30</f>
        <v>81340.748017083592</v>
      </c>
      <c r="R30" s="8"/>
      <c r="S30" s="8"/>
      <c r="T30" s="8"/>
      <c r="U30" s="8"/>
      <c r="V30" s="8"/>
      <c r="W30" s="8"/>
      <c r="X30" s="8"/>
    </row>
    <row r="31" spans="1:24" x14ac:dyDescent="0.3">
      <c r="A31" s="23" t="s">
        <v>4</v>
      </c>
      <c r="B31" s="18">
        <f>B19+B21+B22+B23+B24+B25</f>
        <v>1306</v>
      </c>
      <c r="C31" s="22">
        <f>C19+C21+C22+C23+C24+C25</f>
        <v>1197.5199999999998</v>
      </c>
      <c r="D31" s="21">
        <f>D19+D21+D22+D23+D24+D25</f>
        <v>65979556</v>
      </c>
      <c r="E31" s="20">
        <f>E19+E21+E22+E23+E24+E25</f>
        <v>64224425</v>
      </c>
      <c r="F31" s="21">
        <f>F19+F21+F22+F23+F24+F25</f>
        <v>1755132</v>
      </c>
      <c r="G31" s="20">
        <f>E31/C31</f>
        <v>53631.191963391022</v>
      </c>
      <c r="H31" s="15">
        <f>D31/C31</f>
        <v>55096.830115572193</v>
      </c>
      <c r="R31" s="8"/>
      <c r="S31" s="8"/>
      <c r="T31" s="8"/>
      <c r="U31" s="8"/>
      <c r="V31" s="8"/>
      <c r="W31" s="8"/>
      <c r="X31" s="8"/>
    </row>
    <row r="32" spans="1:24" ht="15" thickBot="1" x14ac:dyDescent="0.35">
      <c r="A32" s="19" t="s">
        <v>3</v>
      </c>
      <c r="B32" s="18">
        <f>B17+B16+B18</f>
        <v>18162</v>
      </c>
      <c r="C32" s="18">
        <f>C17+C16+C18</f>
        <v>16450.849999999995</v>
      </c>
      <c r="D32" s="17">
        <f>D17+D16+D18</f>
        <v>810324586</v>
      </c>
      <c r="E32" s="17">
        <f>E17+E16+E18</f>
        <v>792270145</v>
      </c>
      <c r="F32" s="17">
        <f>F17+F16+F18</f>
        <v>18054440</v>
      </c>
      <c r="G32" s="16">
        <f>E32/C32</f>
        <v>48159.830343112983</v>
      </c>
      <c r="H32" s="15">
        <f>D32/C32</f>
        <v>49257.308041833719</v>
      </c>
      <c r="R32" s="8"/>
      <c r="S32" s="8"/>
      <c r="T32" s="8"/>
      <c r="U32" s="8"/>
      <c r="V32" s="8"/>
      <c r="W32" s="8"/>
      <c r="X32" s="8"/>
    </row>
    <row r="33" spans="1:24" ht="15" thickBot="1" x14ac:dyDescent="0.35">
      <c r="B33" s="14">
        <f>SUM(B29:B32)</f>
        <v>20891</v>
      </c>
      <c r="C33" s="13">
        <f>SUM(C29:C32)</f>
        <v>18860.919999999995</v>
      </c>
      <c r="D33" s="11">
        <f>SUM(D29:D32)</f>
        <v>978356091</v>
      </c>
      <c r="E33" s="12">
        <f>SUM(E29:E32)</f>
        <v>957334066</v>
      </c>
      <c r="F33" s="11">
        <f>SUM(F29:F32)</f>
        <v>21022025</v>
      </c>
      <c r="G33" s="10">
        <f>E33/C33</f>
        <v>50757.548730390685</v>
      </c>
      <c r="H33" s="12">
        <f>D33/C33</f>
        <v>51872.129832479026</v>
      </c>
      <c r="R33" s="8"/>
      <c r="S33" s="8"/>
      <c r="T33" s="8"/>
      <c r="U33" s="8"/>
      <c r="V33" s="8"/>
      <c r="W33" s="8"/>
      <c r="X33" s="8"/>
    </row>
    <row r="34" spans="1:24" s="3" customFormat="1" x14ac:dyDescent="0.3">
      <c r="A34" s="7" t="s">
        <v>2</v>
      </c>
      <c r="B34" s="6"/>
      <c r="C34" s="6"/>
      <c r="D34" s="5"/>
      <c r="E34" s="5"/>
      <c r="F34" s="5"/>
      <c r="G34" s="5"/>
      <c r="H34" s="5"/>
      <c r="L34" s="4"/>
      <c r="S34" s="4"/>
    </row>
    <row r="35" spans="1:24" s="3" customFormat="1" ht="27.6" customHeight="1" x14ac:dyDescent="0.3">
      <c r="A35" s="52" t="s">
        <v>1</v>
      </c>
      <c r="B35" s="53"/>
      <c r="C35" s="53"/>
      <c r="D35" s="53"/>
      <c r="E35" s="53"/>
      <c r="F35" s="53"/>
      <c r="G35" s="53"/>
      <c r="H35" s="53"/>
      <c r="L35" s="4"/>
      <c r="S35" s="4"/>
    </row>
    <row r="36" spans="1:24" s="3" customFormat="1" ht="19.2" customHeight="1" x14ac:dyDescent="0.3">
      <c r="A36" s="7" t="s">
        <v>0</v>
      </c>
      <c r="B36" s="6"/>
      <c r="C36" s="6"/>
      <c r="D36" s="5"/>
      <c r="E36" s="5"/>
      <c r="F36" s="5"/>
      <c r="G36" s="5"/>
      <c r="H36" s="5"/>
      <c r="L36" s="4"/>
      <c r="S36" s="4"/>
    </row>
    <row r="37" spans="1:24" s="3" customFormat="1" ht="28.2" customHeight="1" x14ac:dyDescent="0.3">
      <c r="A37" s="52" t="s">
        <v>40</v>
      </c>
      <c r="B37" s="54"/>
      <c r="C37" s="54"/>
      <c r="D37" s="54"/>
      <c r="E37" s="54"/>
      <c r="F37" s="54"/>
      <c r="G37" s="54"/>
      <c r="H37" s="54"/>
      <c r="L37" s="4"/>
      <c r="S37" s="4"/>
    </row>
  </sheetData>
  <mergeCells count="2">
    <mergeCell ref="A35:H35"/>
    <mergeCell ref="A37:H37"/>
  </mergeCells>
  <pageMargins left="0.25" right="0.25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2017.18 Statewide</vt:lpstr>
      <vt:lpstr>'2017.18 Statewide'!Print_Area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 Vincen</dc:creator>
  <cp:lastModifiedBy>Kathryn L Vincen</cp:lastModifiedBy>
  <cp:lastPrinted>2017-12-27T21:06:18Z</cp:lastPrinted>
  <dcterms:created xsi:type="dcterms:W3CDTF">2017-12-27T19:44:27Z</dcterms:created>
  <dcterms:modified xsi:type="dcterms:W3CDTF">2017-12-28T17:19:41Z</dcterms:modified>
</cp:coreProperties>
</file>