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Ready to Post\"/>
    </mc:Choice>
  </mc:AlternateContent>
  <xr:revisionPtr revIDLastSave="0" documentId="13_ncr:1_{E871458D-3B7D-4B8D-B9A9-989C891397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" sheetId="1" r:id="rId1"/>
    <sheet name="100" sheetId="2" r:id="rId2"/>
    <sheet name="220" sheetId="3" r:id="rId3"/>
    <sheet name="Special Local" sheetId="4" r:id="rId4"/>
    <sheet name="238" sheetId="32" r:id="rId5"/>
    <sheet name="240" sheetId="5" r:id="rId6"/>
    <sheet name="241" sheetId="6" r:id="rId7"/>
    <sheet name="243" sheetId="7" r:id="rId8"/>
    <sheet name="245" sheetId="8" r:id="rId9"/>
    <sheet name="246" sheetId="9" r:id="rId10"/>
    <sheet name="State" sheetId="10" r:id="rId11"/>
    <sheet name="250" sheetId="35" r:id="rId12"/>
    <sheet name="251" sheetId="11" r:id="rId13"/>
    <sheet name="252" sheetId="33" r:id="rId14"/>
    <sheet name="253" sheetId="12" r:id="rId15"/>
    <sheet name="254" sheetId="36" r:id="rId16"/>
    <sheet name="255" sheetId="13" r:id="rId17"/>
    <sheet name="257" sheetId="14" r:id="rId18"/>
    <sheet name="258" sheetId="15" r:id="rId19"/>
    <sheet name="259" sheetId="34" r:id="rId20"/>
    <sheet name="260" sheetId="16" r:id="rId21"/>
    <sheet name="261" sheetId="17" r:id="rId22"/>
    <sheet name="262" sheetId="18" r:id="rId23"/>
    <sheet name="263" sheetId="19" r:id="rId24"/>
    <sheet name="265" sheetId="37" r:id="rId25"/>
    <sheet name="267" sheetId="40" r:id="rId26"/>
    <sheet name="270" sheetId="20" r:id="rId27"/>
    <sheet name="271" sheetId="21" r:id="rId28"/>
    <sheet name="273" sheetId="22" r:id="rId29"/>
    <sheet name="Federal" sheetId="23" r:id="rId30"/>
    <sheet name="290" sheetId="24" r:id="rId31"/>
    <sheet name="310" sheetId="25" r:id="rId32"/>
    <sheet name="410" sheetId="26" r:id="rId33"/>
    <sheet name="420" sheetId="27" r:id="rId34"/>
    <sheet name="430" sheetId="28" r:id="rId35"/>
    <sheet name="435" sheetId="38" r:id="rId36"/>
    <sheet name="436" sheetId="39" r:id="rId37"/>
    <sheet name="710" sheetId="29" r:id="rId38"/>
    <sheet name="smwksht pg1" sheetId="30" r:id="rId39"/>
    <sheet name="smwksht pg2" sheetId="31" r:id="rId40"/>
  </sheets>
  <definedNames>
    <definedName name="_Fill" localSheetId="4" hidden="1">#REF!</definedName>
    <definedName name="_Fill" localSheetId="11" hidden="1">#REF!</definedName>
    <definedName name="_Fill" localSheetId="13" hidden="1">#REF!</definedName>
    <definedName name="_Fill" localSheetId="15" hidden="1">#REF!</definedName>
    <definedName name="_Fill" localSheetId="19" hidden="1">#REF!</definedName>
    <definedName name="_Fill" localSheetId="24" hidden="1">#REF!</definedName>
    <definedName name="_Fill" localSheetId="25" hidden="1">#REF!</definedName>
    <definedName name="_Fill" localSheetId="35" hidden="1">#REF!</definedName>
    <definedName name="_Fill" localSheetId="36" hidden="1">#REF!</definedName>
    <definedName name="_Fill" hidden="1">#REF!</definedName>
    <definedName name="_xlnm.Print_Area" localSheetId="1">'100'!$A$1:$L$47</definedName>
    <definedName name="_xlnm.Print_Area" localSheetId="2">'220'!$A$1:$L$47</definedName>
    <definedName name="_xlnm.Print_Area" localSheetId="6">'241'!$A$1:$L$47</definedName>
    <definedName name="_xlnm.Print_Area" localSheetId="14">'253'!$A$1:$L$47</definedName>
    <definedName name="_xlnm.Print_Area" localSheetId="15">'254'!$A$1:$L$47</definedName>
    <definedName name="_xlnm.Print_Area" localSheetId="28">'273'!$A$1:$L$47</definedName>
    <definedName name="_xlnm.Print_Area" localSheetId="32">'410'!$A$1:$L$47</definedName>
    <definedName name="_xlnm.Print_Area" localSheetId="0">Form!$A$1:$L$46</definedName>
    <definedName name="_xlnm.Print_Area" localSheetId="38">'smwksht pg1'!$A$1:$J$38</definedName>
    <definedName name="_xlnm.Print_Area" localSheetId="3">'Special Local'!$A$1:$L$47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3" l="1"/>
  <c r="J34" i="4"/>
  <c r="J34" i="32"/>
  <c r="J34" i="5"/>
  <c r="J34" i="6"/>
  <c r="J34" i="7"/>
  <c r="J34" i="8"/>
  <c r="J34" i="9"/>
  <c r="J34" i="10"/>
  <c r="J34" i="35"/>
  <c r="J34" i="11"/>
  <c r="J34" i="33"/>
  <c r="J34" i="12"/>
  <c r="J34" i="36"/>
  <c r="J34" i="13"/>
  <c r="J34" i="14"/>
  <c r="J34" i="15"/>
  <c r="J34" i="34"/>
  <c r="J34" i="16"/>
  <c r="J34" i="17"/>
  <c r="J34" i="18"/>
  <c r="J34" i="19"/>
  <c r="J34" i="37"/>
  <c r="J34" i="40"/>
  <c r="J34" i="20"/>
  <c r="J34" i="21"/>
  <c r="J34" i="22"/>
  <c r="J34" i="23"/>
  <c r="J34" i="24"/>
  <c r="J34" i="25"/>
  <c r="J34" i="26"/>
  <c r="J34" i="27"/>
  <c r="J34" i="28"/>
  <c r="J34" i="38"/>
  <c r="J34" i="39"/>
  <c r="J34" i="29"/>
  <c r="J34" i="2"/>
  <c r="L34" i="3"/>
  <c r="L34" i="4"/>
  <c r="L34" i="32"/>
  <c r="L34" i="5"/>
  <c r="L34" i="6"/>
  <c r="L34" i="7"/>
  <c r="L34" i="8"/>
  <c r="L34" i="9"/>
  <c r="L34" i="10"/>
  <c r="L34" i="35"/>
  <c r="L34" i="11"/>
  <c r="L34" i="33"/>
  <c r="L34" i="12"/>
  <c r="L34" i="36"/>
  <c r="L34" i="13"/>
  <c r="L34" i="14"/>
  <c r="L34" i="15"/>
  <c r="L34" i="34"/>
  <c r="L34" i="16"/>
  <c r="L34" i="17"/>
  <c r="L34" i="18"/>
  <c r="L34" i="19"/>
  <c r="L34" i="37"/>
  <c r="L34" i="40"/>
  <c r="L34" i="20"/>
  <c r="L34" i="21"/>
  <c r="L34" i="22"/>
  <c r="L34" i="23"/>
  <c r="L34" i="24"/>
  <c r="L34" i="25"/>
  <c r="L34" i="26"/>
  <c r="L34" i="27"/>
  <c r="L34" i="28"/>
  <c r="L34" i="38"/>
  <c r="L34" i="39"/>
  <c r="L34" i="29"/>
  <c r="L34" i="2"/>
  <c r="J34" i="1"/>
  <c r="L34" i="1"/>
  <c r="J39" i="2" l="1"/>
  <c r="J39" i="3"/>
  <c r="J39" i="4"/>
  <c r="J39" i="32"/>
  <c r="J39" i="5"/>
  <c r="J39" i="6"/>
  <c r="J39" i="7"/>
  <c r="J39" i="8"/>
  <c r="J39" i="9"/>
  <c r="J39" i="10"/>
  <c r="J39" i="35"/>
  <c r="J39" i="11"/>
  <c r="J39" i="33"/>
  <c r="J39" i="12"/>
  <c r="J39" i="36"/>
  <c r="J39" i="13"/>
  <c r="J39" i="14"/>
  <c r="J39" i="15"/>
  <c r="J39" i="34"/>
  <c r="J39" i="16"/>
  <c r="J39" i="17"/>
  <c r="J39" i="18"/>
  <c r="J39" i="19"/>
  <c r="J39" i="37"/>
  <c r="J39" i="40"/>
  <c r="J39" i="20"/>
  <c r="J39" i="21"/>
  <c r="J39" i="22"/>
  <c r="J39" i="23"/>
  <c r="J39" i="24"/>
  <c r="J39" i="25"/>
  <c r="J39" i="26"/>
  <c r="J39" i="27"/>
  <c r="J39" i="28"/>
  <c r="J39" i="38"/>
  <c r="J39" i="39"/>
  <c r="J39" i="29"/>
  <c r="J39" i="1"/>
  <c r="L39" i="2"/>
  <c r="L39" i="3"/>
  <c r="L39" i="4"/>
  <c r="L39" i="32"/>
  <c r="L39" i="5"/>
  <c r="L39" i="6"/>
  <c r="L39" i="7"/>
  <c r="L39" i="8"/>
  <c r="L39" i="9"/>
  <c r="L39" i="10"/>
  <c r="L39" i="35"/>
  <c r="L39" i="11"/>
  <c r="L39" i="33"/>
  <c r="L39" i="12"/>
  <c r="L39" i="36"/>
  <c r="L39" i="13"/>
  <c r="L39" i="14"/>
  <c r="L39" i="15"/>
  <c r="L39" i="34"/>
  <c r="L39" i="16"/>
  <c r="L39" i="17"/>
  <c r="L39" i="18"/>
  <c r="L39" i="19"/>
  <c r="L39" i="37"/>
  <c r="L39" i="40"/>
  <c r="L39" i="20"/>
  <c r="L39" i="21"/>
  <c r="L39" i="22"/>
  <c r="L39" i="23"/>
  <c r="L39" i="24"/>
  <c r="L39" i="25"/>
  <c r="L39" i="26"/>
  <c r="L39" i="27"/>
  <c r="L39" i="28"/>
  <c r="L39" i="38"/>
  <c r="L39" i="39"/>
  <c r="L39" i="29"/>
  <c r="L39" i="1"/>
  <c r="L22" i="3"/>
  <c r="L22" i="4"/>
  <c r="L22" i="32"/>
  <c r="L22" i="5"/>
  <c r="L22" i="6"/>
  <c r="L22" i="7"/>
  <c r="L22" i="8"/>
  <c r="L22" i="9"/>
  <c r="L22" i="10"/>
  <c r="L22" i="35"/>
  <c r="L22" i="11"/>
  <c r="L22" i="33"/>
  <c r="L22" i="12"/>
  <c r="L22" i="36"/>
  <c r="L22" i="13"/>
  <c r="L22" i="14"/>
  <c r="L22" i="15"/>
  <c r="L22" i="34"/>
  <c r="L22" i="16"/>
  <c r="L22" i="17"/>
  <c r="L22" i="18"/>
  <c r="L22" i="19"/>
  <c r="L22" i="37"/>
  <c r="L22" i="40"/>
  <c r="L22" i="20"/>
  <c r="L22" i="21"/>
  <c r="L22" i="22"/>
  <c r="L22" i="23"/>
  <c r="L22" i="24"/>
  <c r="L22" i="25"/>
  <c r="L22" i="26"/>
  <c r="L22" i="27"/>
  <c r="L22" i="28"/>
  <c r="L22" i="38"/>
  <c r="L22" i="39"/>
  <c r="L22" i="29"/>
  <c r="L22" i="2"/>
  <c r="J22" i="3"/>
  <c r="J22" i="4"/>
  <c r="J22" i="32"/>
  <c r="J22" i="5"/>
  <c r="J22" i="6"/>
  <c r="J22" i="7"/>
  <c r="J22" i="8"/>
  <c r="J22" i="9"/>
  <c r="J22" i="10"/>
  <c r="J22" i="35"/>
  <c r="J22" i="11"/>
  <c r="J22" i="33"/>
  <c r="J22" i="12"/>
  <c r="J22" i="36"/>
  <c r="J22" i="13"/>
  <c r="J22" i="14"/>
  <c r="J22" i="15"/>
  <c r="J22" i="34"/>
  <c r="J22" i="16"/>
  <c r="J22" i="17"/>
  <c r="J22" i="18"/>
  <c r="J22" i="19"/>
  <c r="J22" i="37"/>
  <c r="J22" i="40"/>
  <c r="J22" i="20"/>
  <c r="J22" i="21"/>
  <c r="J22" i="22"/>
  <c r="J22" i="23"/>
  <c r="J22" i="24"/>
  <c r="J22" i="25"/>
  <c r="J22" i="26"/>
  <c r="J22" i="27"/>
  <c r="J22" i="28"/>
  <c r="J22" i="38"/>
  <c r="J22" i="39"/>
  <c r="J22" i="29"/>
  <c r="J22" i="2"/>
  <c r="L22" i="1"/>
  <c r="J22" i="1"/>
  <c r="A47" i="40" l="1"/>
  <c r="F44" i="40"/>
  <c r="D44" i="40"/>
  <c r="L43" i="40"/>
  <c r="F19" i="40"/>
  <c r="D19" i="40"/>
  <c r="L8" i="40"/>
  <c r="J8" i="40"/>
  <c r="D46" i="40" l="1"/>
  <c r="F46" i="40"/>
  <c r="L41" i="40" s="1"/>
  <c r="L46" i="40" s="1"/>
  <c r="A47" i="39" l="1"/>
  <c r="F44" i="39"/>
  <c r="D44" i="39"/>
  <c r="L43" i="39"/>
  <c r="F19" i="39"/>
  <c r="D19" i="39"/>
  <c r="L8" i="39"/>
  <c r="J8" i="39"/>
  <c r="A47" i="38"/>
  <c r="F44" i="38"/>
  <c r="D44" i="38"/>
  <c r="L43" i="38"/>
  <c r="F19" i="38"/>
  <c r="D19" i="38"/>
  <c r="L8" i="38"/>
  <c r="J8" i="38"/>
  <c r="F46" i="38" l="1"/>
  <c r="L41" i="38" s="1"/>
  <c r="L46" i="38" s="1"/>
  <c r="F46" i="39"/>
  <c r="L41" i="39" s="1"/>
  <c r="L46" i="39" s="1"/>
  <c r="D46" i="39"/>
  <c r="D46" i="38"/>
  <c r="A47" i="37"/>
  <c r="F44" i="37"/>
  <c r="D44" i="37"/>
  <c r="L43" i="37"/>
  <c r="F19" i="37"/>
  <c r="D19" i="37"/>
  <c r="L8" i="37"/>
  <c r="J8" i="37"/>
  <c r="F46" i="37" l="1"/>
  <c r="L41" i="37" s="1"/>
  <c r="L46" i="37" s="1"/>
  <c r="D46" i="37"/>
  <c r="A47" i="36"/>
  <c r="F44" i="36"/>
  <c r="D44" i="36"/>
  <c r="L43" i="36"/>
  <c r="F19" i="36"/>
  <c r="D19" i="36"/>
  <c r="L8" i="36"/>
  <c r="J8" i="36"/>
  <c r="A47" i="35"/>
  <c r="F44" i="35"/>
  <c r="D44" i="35"/>
  <c r="L43" i="35"/>
  <c r="F19" i="35"/>
  <c r="D19" i="35"/>
  <c r="L8" i="35"/>
  <c r="J8" i="35"/>
  <c r="D46" i="35" l="1"/>
  <c r="D46" i="36"/>
  <c r="F46" i="35"/>
  <c r="L41" i="35" s="1"/>
  <c r="L46" i="35" s="1"/>
  <c r="F46" i="36"/>
  <c r="L41" i="36" s="1"/>
  <c r="L46" i="36" s="1"/>
  <c r="A47" i="34"/>
  <c r="F44" i="34"/>
  <c r="D44" i="34"/>
  <c r="L43" i="34"/>
  <c r="F19" i="34"/>
  <c r="D19" i="34"/>
  <c r="L8" i="34"/>
  <c r="J8" i="34"/>
  <c r="F46" i="34" l="1"/>
  <c r="L41" i="34" s="1"/>
  <c r="L46" i="34" s="1"/>
  <c r="D46" i="34"/>
  <c r="A47" i="33"/>
  <c r="F44" i="33"/>
  <c r="D44" i="33"/>
  <c r="L43" i="33"/>
  <c r="F19" i="33"/>
  <c r="D19" i="33"/>
  <c r="L8" i="33"/>
  <c r="J8" i="33"/>
  <c r="D46" i="33" l="1"/>
  <c r="F46" i="33"/>
  <c r="L41" i="33" s="1"/>
  <c r="L46" i="33" s="1"/>
  <c r="A47" i="32"/>
  <c r="F44" i="32"/>
  <c r="D44" i="32"/>
  <c r="L43" i="32"/>
  <c r="F19" i="32"/>
  <c r="D19" i="32"/>
  <c r="L8" i="32"/>
  <c r="J8" i="32"/>
  <c r="F46" i="32" l="1"/>
  <c r="L41" i="32" s="1"/>
  <c r="L46" i="32" s="1"/>
  <c r="D46" i="32"/>
  <c r="A38" i="31"/>
  <c r="J29" i="31"/>
  <c r="H29" i="31"/>
  <c r="G29" i="31"/>
  <c r="F29" i="31"/>
  <c r="E29" i="31"/>
  <c r="D29" i="31"/>
  <c r="F26" i="31"/>
  <c r="F28" i="31" s="1"/>
  <c r="F32" i="31" s="1"/>
  <c r="I25" i="31"/>
  <c r="H24" i="31"/>
  <c r="H26" i="31" s="1"/>
  <c r="H28" i="31" s="1"/>
  <c r="H32" i="31" s="1"/>
  <c r="G24" i="31"/>
  <c r="G26" i="31" s="1"/>
  <c r="G28" i="31" s="1"/>
  <c r="G32" i="31" s="1"/>
  <c r="F24" i="31"/>
  <c r="E24" i="31"/>
  <c r="E26" i="31" s="1"/>
  <c r="E28" i="31" s="1"/>
  <c r="E32" i="31" s="1"/>
  <c r="D24" i="31"/>
  <c r="D26" i="31" s="1"/>
  <c r="D28" i="31" s="1"/>
  <c r="D32" i="31" s="1"/>
  <c r="I23" i="31"/>
  <c r="I22" i="31"/>
  <c r="I21" i="31"/>
  <c r="I19" i="31"/>
  <c r="I15" i="31"/>
  <c r="H14" i="31"/>
  <c r="H16" i="31" s="1"/>
  <c r="H31" i="31" s="1"/>
  <c r="G14" i="31"/>
  <c r="G16" i="31" s="1"/>
  <c r="G31" i="31" s="1"/>
  <c r="F14" i="31"/>
  <c r="F16" i="31" s="1"/>
  <c r="F31" i="31" s="1"/>
  <c r="E14" i="31"/>
  <c r="E16" i="31" s="1"/>
  <c r="E31" i="31" s="1"/>
  <c r="D14" i="31"/>
  <c r="D16" i="31" s="1"/>
  <c r="D31" i="31" s="1"/>
  <c r="I13" i="31"/>
  <c r="I12" i="31"/>
  <c r="I11" i="31"/>
  <c r="I10" i="31"/>
  <c r="I9" i="31"/>
  <c r="D2" i="31"/>
  <c r="A38" i="30"/>
  <c r="J29" i="30"/>
  <c r="I29" i="30"/>
  <c r="H29" i="30"/>
  <c r="G29" i="30"/>
  <c r="F29" i="30"/>
  <c r="E29" i="30"/>
  <c r="D29" i="30"/>
  <c r="J24" i="30"/>
  <c r="J26" i="30" s="1"/>
  <c r="J28" i="30" s="1"/>
  <c r="J32" i="30" s="1"/>
  <c r="I24" i="30"/>
  <c r="I26" i="30" s="1"/>
  <c r="I28" i="30" s="1"/>
  <c r="I32" i="30" s="1"/>
  <c r="H24" i="30"/>
  <c r="H26" i="30" s="1"/>
  <c r="H28" i="30" s="1"/>
  <c r="H32" i="30" s="1"/>
  <c r="G24" i="30"/>
  <c r="G26" i="30" s="1"/>
  <c r="G28" i="30" s="1"/>
  <c r="G32" i="30" s="1"/>
  <c r="F24" i="30"/>
  <c r="F26" i="30" s="1"/>
  <c r="F28" i="30" s="1"/>
  <c r="F32" i="30" s="1"/>
  <c r="E24" i="30"/>
  <c r="E26" i="30" s="1"/>
  <c r="E28" i="30" s="1"/>
  <c r="E32" i="30" s="1"/>
  <c r="D24" i="30"/>
  <c r="D26" i="30" s="1"/>
  <c r="D28" i="30" s="1"/>
  <c r="D32" i="30" s="1"/>
  <c r="J14" i="30"/>
  <c r="J16" i="30" s="1"/>
  <c r="J31" i="30" s="1"/>
  <c r="I14" i="30"/>
  <c r="I16" i="30" s="1"/>
  <c r="I31" i="30" s="1"/>
  <c r="H14" i="30"/>
  <c r="H16" i="30" s="1"/>
  <c r="H31" i="30" s="1"/>
  <c r="G14" i="30"/>
  <c r="G16" i="30" s="1"/>
  <c r="G31" i="30" s="1"/>
  <c r="F14" i="30"/>
  <c r="F16" i="30" s="1"/>
  <c r="F31" i="30" s="1"/>
  <c r="F33" i="30" s="1"/>
  <c r="E14" i="30"/>
  <c r="E16" i="30" s="1"/>
  <c r="E31" i="30" s="1"/>
  <c r="E33" i="30" s="1"/>
  <c r="D14" i="30"/>
  <c r="D16" i="30" s="1"/>
  <c r="D31" i="30" s="1"/>
  <c r="D2" i="30"/>
  <c r="A47" i="29"/>
  <c r="F44" i="29"/>
  <c r="D44" i="29"/>
  <c r="L43" i="29"/>
  <c r="F19" i="29"/>
  <c r="D19" i="29"/>
  <c r="L8" i="29"/>
  <c r="J8" i="29"/>
  <c r="A47" i="28"/>
  <c r="F44" i="28"/>
  <c r="D44" i="28"/>
  <c r="L43" i="28"/>
  <c r="F19" i="28"/>
  <c r="D19" i="28"/>
  <c r="L8" i="28"/>
  <c r="J8" i="28"/>
  <c r="A47" i="27"/>
  <c r="F44" i="27"/>
  <c r="D44" i="27"/>
  <c r="L43" i="27"/>
  <c r="F19" i="27"/>
  <c r="D19" i="27"/>
  <c r="L8" i="27"/>
  <c r="J8" i="27"/>
  <c r="A47" i="26"/>
  <c r="F44" i="26"/>
  <c r="D44" i="26"/>
  <c r="L43" i="26"/>
  <c r="F19" i="26"/>
  <c r="D19" i="26"/>
  <c r="L8" i="26"/>
  <c r="J8" i="26"/>
  <c r="A47" i="25"/>
  <c r="F44" i="25"/>
  <c r="D44" i="25"/>
  <c r="L43" i="25"/>
  <c r="F19" i="25"/>
  <c r="D19" i="25"/>
  <c r="L8" i="25"/>
  <c r="J8" i="25"/>
  <c r="A47" i="24"/>
  <c r="F44" i="24"/>
  <c r="D44" i="24"/>
  <c r="L43" i="24"/>
  <c r="F19" i="24"/>
  <c r="D19" i="24"/>
  <c r="L8" i="24"/>
  <c r="J8" i="24"/>
  <c r="A47" i="23"/>
  <c r="F44" i="23"/>
  <c r="D44" i="23"/>
  <c r="L43" i="23"/>
  <c r="F19" i="23"/>
  <c r="D19" i="23"/>
  <c r="L8" i="23"/>
  <c r="J8" i="23"/>
  <c r="A47" i="22"/>
  <c r="F44" i="22"/>
  <c r="D44" i="22"/>
  <c r="L43" i="22"/>
  <c r="F19" i="22"/>
  <c r="D19" i="22"/>
  <c r="L8" i="22"/>
  <c r="J8" i="22"/>
  <c r="A47" i="21"/>
  <c r="F44" i="21"/>
  <c r="D44" i="21"/>
  <c r="L43" i="21"/>
  <c r="F19" i="21"/>
  <c r="D19" i="21"/>
  <c r="L8" i="21"/>
  <c r="J8" i="21"/>
  <c r="A47" i="20"/>
  <c r="F44" i="20"/>
  <c r="D44" i="20"/>
  <c r="L43" i="20"/>
  <c r="F19" i="20"/>
  <c r="D19" i="20"/>
  <c r="L8" i="20"/>
  <c r="J8" i="20"/>
  <c r="A47" i="19"/>
  <c r="F44" i="19"/>
  <c r="D44" i="19"/>
  <c r="L43" i="19"/>
  <c r="F19" i="19"/>
  <c r="D19" i="19"/>
  <c r="L8" i="19"/>
  <c r="J8" i="19"/>
  <c r="A47" i="18"/>
  <c r="F44" i="18"/>
  <c r="D44" i="18"/>
  <c r="L43" i="18"/>
  <c r="F19" i="18"/>
  <c r="D19" i="18"/>
  <c r="L8" i="18"/>
  <c r="J8" i="18"/>
  <c r="A47" i="17"/>
  <c r="F44" i="17"/>
  <c r="D44" i="17"/>
  <c r="L43" i="17"/>
  <c r="F19" i="17"/>
  <c r="D19" i="17"/>
  <c r="L8" i="17"/>
  <c r="J8" i="17"/>
  <c r="A47" i="16"/>
  <c r="F44" i="16"/>
  <c r="D44" i="16"/>
  <c r="L43" i="16"/>
  <c r="F19" i="16"/>
  <c r="D19" i="16"/>
  <c r="L8" i="16"/>
  <c r="J8" i="16"/>
  <c r="A47" i="15"/>
  <c r="F44" i="15"/>
  <c r="D44" i="15"/>
  <c r="L43" i="15"/>
  <c r="F19" i="15"/>
  <c r="D19" i="15"/>
  <c r="L8" i="15"/>
  <c r="J8" i="15"/>
  <c r="A47" i="14"/>
  <c r="F44" i="14"/>
  <c r="D44" i="14"/>
  <c r="L43" i="14"/>
  <c r="F19" i="14"/>
  <c r="D19" i="14"/>
  <c r="L8" i="14"/>
  <c r="J8" i="14"/>
  <c r="A47" i="13"/>
  <c r="F44" i="13"/>
  <c r="D44" i="13"/>
  <c r="L43" i="13"/>
  <c r="F19" i="13"/>
  <c r="D19" i="13"/>
  <c r="L8" i="13"/>
  <c r="J8" i="13"/>
  <c r="A47" i="12"/>
  <c r="F44" i="12"/>
  <c r="D44" i="12"/>
  <c r="L43" i="12"/>
  <c r="F19" i="12"/>
  <c r="D19" i="12"/>
  <c r="L8" i="12"/>
  <c r="J8" i="12"/>
  <c r="A47" i="11"/>
  <c r="F44" i="11"/>
  <c r="D44" i="11"/>
  <c r="L43" i="11"/>
  <c r="F19" i="11"/>
  <c r="D19" i="11"/>
  <c r="L8" i="11"/>
  <c r="J8" i="11"/>
  <c r="A47" i="10"/>
  <c r="F44" i="10"/>
  <c r="D44" i="10"/>
  <c r="L43" i="10"/>
  <c r="F19" i="10"/>
  <c r="D19" i="10"/>
  <c r="L8" i="10"/>
  <c r="J8" i="10"/>
  <c r="A47" i="9"/>
  <c r="F44" i="9"/>
  <c r="D44" i="9"/>
  <c r="L43" i="9"/>
  <c r="F19" i="9"/>
  <c r="D19" i="9"/>
  <c r="L8" i="9"/>
  <c r="J8" i="9"/>
  <c r="A47" i="8"/>
  <c r="F44" i="8"/>
  <c r="D44" i="8"/>
  <c r="L43" i="8"/>
  <c r="F19" i="8"/>
  <c r="D19" i="8"/>
  <c r="L8" i="8"/>
  <c r="J8" i="8"/>
  <c r="A47" i="7"/>
  <c r="F44" i="7"/>
  <c r="D44" i="7"/>
  <c r="L43" i="7"/>
  <c r="F19" i="7"/>
  <c r="D19" i="7"/>
  <c r="L8" i="7"/>
  <c r="J8" i="7"/>
  <c r="A47" i="6"/>
  <c r="F44" i="6"/>
  <c r="D44" i="6"/>
  <c r="L43" i="6"/>
  <c r="F19" i="6"/>
  <c r="D19" i="6"/>
  <c r="L8" i="6"/>
  <c r="J8" i="6"/>
  <c r="A47" i="5"/>
  <c r="F44" i="5"/>
  <c r="D44" i="5"/>
  <c r="L43" i="5"/>
  <c r="F19" i="5"/>
  <c r="D19" i="5"/>
  <c r="L8" i="5"/>
  <c r="J8" i="5"/>
  <c r="A47" i="4"/>
  <c r="F44" i="4"/>
  <c r="D44" i="4"/>
  <c r="L43" i="4"/>
  <c r="F19" i="4"/>
  <c r="D19" i="4"/>
  <c r="L8" i="4"/>
  <c r="J8" i="4"/>
  <c r="A47" i="3"/>
  <c r="F44" i="3"/>
  <c r="D44" i="3"/>
  <c r="L43" i="3"/>
  <c r="F19" i="3"/>
  <c r="D19" i="3"/>
  <c r="L8" i="3"/>
  <c r="J8" i="3"/>
  <c r="A47" i="2"/>
  <c r="F44" i="2"/>
  <c r="D44" i="2"/>
  <c r="L43" i="2"/>
  <c r="F19" i="2"/>
  <c r="D19" i="2"/>
  <c r="L8" i="2"/>
  <c r="J8" i="2"/>
  <c r="A47" i="1"/>
  <c r="F44" i="1"/>
  <c r="D44" i="1"/>
  <c r="L43" i="1"/>
  <c r="F19" i="1"/>
  <c r="D19" i="1"/>
  <c r="L8" i="1"/>
  <c r="J8" i="1"/>
  <c r="F46" i="5" l="1"/>
  <c r="F46" i="9"/>
  <c r="L41" i="9" s="1"/>
  <c r="L46" i="9" s="1"/>
  <c r="F46" i="13"/>
  <c r="L41" i="13" s="1"/>
  <c r="L46" i="13" s="1"/>
  <c r="F46" i="15"/>
  <c r="L41" i="15" s="1"/>
  <c r="L46" i="15" s="1"/>
  <c r="F46" i="20"/>
  <c r="F46" i="21"/>
  <c r="L41" i="21" s="1"/>
  <c r="L46" i="21" s="1"/>
  <c r="F46" i="25"/>
  <c r="L41" i="25" s="1"/>
  <c r="L46" i="25" s="1"/>
  <c r="F46" i="26"/>
  <c r="L41" i="26" s="1"/>
  <c r="L46" i="26" s="1"/>
  <c r="D46" i="2"/>
  <c r="D46" i="14"/>
  <c r="D46" i="1"/>
  <c r="D46" i="15"/>
  <c r="D46" i="9"/>
  <c r="D46" i="6"/>
  <c r="D46" i="27"/>
  <c r="D46" i="4"/>
  <c r="D46" i="17"/>
  <c r="D46" i="25"/>
  <c r="F46" i="4"/>
  <c r="L41" i="4" s="1"/>
  <c r="L46" i="4" s="1"/>
  <c r="D46" i="8"/>
  <c r="F46" i="29"/>
  <c r="L41" i="29" s="1"/>
  <c r="L46" i="29" s="1"/>
  <c r="F46" i="17"/>
  <c r="L41" i="17" s="1"/>
  <c r="L46" i="17" s="1"/>
  <c r="D46" i="20"/>
  <c r="F46" i="12"/>
  <c r="L41" i="12" s="1"/>
  <c r="L46" i="12" s="1"/>
  <c r="I14" i="31"/>
  <c r="I16" i="31" s="1"/>
  <c r="I31" i="31" s="1"/>
  <c r="I29" i="31"/>
  <c r="F46" i="1"/>
  <c r="L41" i="1" s="1"/>
  <c r="L46" i="1" s="1"/>
  <c r="D46" i="10"/>
  <c r="D46" i="24"/>
  <c r="I33" i="30"/>
  <c r="F46" i="10"/>
  <c r="L41" i="10" s="1"/>
  <c r="L46" i="10" s="1"/>
  <c r="D46" i="19"/>
  <c r="F46" i="14"/>
  <c r="L41" i="14" s="1"/>
  <c r="L46" i="14" s="1"/>
  <c r="D46" i="3"/>
  <c r="D46" i="12"/>
  <c r="D46" i="22"/>
  <c r="D46" i="26"/>
  <c r="F33" i="31"/>
  <c r="F46" i="27"/>
  <c r="L41" i="27" s="1"/>
  <c r="L46" i="27" s="1"/>
  <c r="L41" i="5"/>
  <c r="L46" i="5" s="1"/>
  <c r="D46" i="21"/>
  <c r="F46" i="6"/>
  <c r="L41" i="6" s="1"/>
  <c r="L46" i="6" s="1"/>
  <c r="D46" i="11"/>
  <c r="F46" i="22"/>
  <c r="L41" i="22" s="1"/>
  <c r="L46" i="22" s="1"/>
  <c r="D46" i="5"/>
  <c r="F46" i="11"/>
  <c r="L41" i="11" s="1"/>
  <c r="L46" i="11" s="1"/>
  <c r="F46" i="16"/>
  <c r="L41" i="16" s="1"/>
  <c r="L46" i="16" s="1"/>
  <c r="D46" i="29"/>
  <c r="G33" i="30"/>
  <c r="D46" i="16"/>
  <c r="L41" i="20"/>
  <c r="L46" i="20" s="1"/>
  <c r="I24" i="31"/>
  <c r="I26" i="31" s="1"/>
  <c r="I28" i="31" s="1"/>
  <c r="I32" i="31" s="1"/>
  <c r="I33" i="31" s="1"/>
  <c r="F46" i="3"/>
  <c r="L41" i="3" s="1"/>
  <c r="L46" i="3" s="1"/>
  <c r="D46" i="7"/>
  <c r="F46" i="8"/>
  <c r="L41" i="8" s="1"/>
  <c r="L46" i="8" s="1"/>
  <c r="D46" i="13"/>
  <c r="D46" i="18"/>
  <c r="F46" i="19"/>
  <c r="L41" i="19" s="1"/>
  <c r="L46" i="19" s="1"/>
  <c r="D46" i="23"/>
  <c r="F46" i="24"/>
  <c r="L41" i="24" s="1"/>
  <c r="L46" i="24" s="1"/>
  <c r="D46" i="28"/>
  <c r="D33" i="31"/>
  <c r="F46" i="2"/>
  <c r="L41" i="2" s="1"/>
  <c r="L46" i="2" s="1"/>
  <c r="F46" i="7"/>
  <c r="L41" i="7" s="1"/>
  <c r="L46" i="7" s="1"/>
  <c r="F46" i="18"/>
  <c r="L41" i="18" s="1"/>
  <c r="L46" i="18" s="1"/>
  <c r="F46" i="23"/>
  <c r="L41" i="23" s="1"/>
  <c r="L46" i="23" s="1"/>
  <c r="F46" i="28"/>
  <c r="L41" i="28" s="1"/>
  <c r="L46" i="28" s="1"/>
  <c r="J33" i="30"/>
  <c r="D42" i="30"/>
  <c r="D33" i="30"/>
  <c r="H33" i="31"/>
  <c r="G33" i="31"/>
  <c r="H33" i="30"/>
  <c r="E33" i="31"/>
  <c r="J41" i="1" l="1"/>
  <c r="J46" i="1" s="1"/>
  <c r="J41" i="3"/>
  <c r="J46" i="3" s="1"/>
  <c r="J41" i="35"/>
  <c r="J46" i="35" s="1"/>
  <c r="J41" i="29"/>
  <c r="J46" i="29" s="1"/>
  <c r="J41" i="2"/>
  <c r="J46" i="2" s="1"/>
  <c r="J41" i="20"/>
  <c r="J46" i="20" s="1"/>
  <c r="J41" i="38"/>
  <c r="J46" i="38" s="1"/>
  <c r="J41" i="24"/>
  <c r="J46" i="24" s="1"/>
  <c r="J41" i="6"/>
  <c r="J46" i="6" s="1"/>
  <c r="J41" i="13"/>
  <c r="J46" i="13" s="1"/>
  <c r="J41" i="39"/>
  <c r="J46" i="39" s="1"/>
  <c r="J41" i="36"/>
  <c r="J46" i="36" s="1"/>
  <c r="J41" i="16"/>
  <c r="J46" i="16" s="1"/>
  <c r="J41" i="40"/>
  <c r="J46" i="40" s="1"/>
  <c r="J41" i="37"/>
  <c r="J46" i="37" s="1"/>
  <c r="J41" i="32"/>
  <c r="J46" i="32" s="1"/>
  <c r="J41" i="17"/>
  <c r="J46" i="17"/>
  <c r="J41" i="26"/>
  <c r="J46" i="26" s="1"/>
  <c r="J41" i="22"/>
  <c r="J46" i="22" s="1"/>
  <c r="J41" i="18"/>
  <c r="J46" i="18" s="1"/>
  <c r="J41" i="7"/>
  <c r="J46" i="7" s="1"/>
  <c r="J41" i="34"/>
  <c r="J46" i="34" s="1"/>
  <c r="J41" i="9"/>
  <c r="J46" i="9" s="1"/>
  <c r="J41" i="28"/>
  <c r="J46" i="28" s="1"/>
  <c r="J41" i="12"/>
  <c r="J46" i="12" s="1"/>
  <c r="J41" i="5"/>
  <c r="J46" i="5" s="1"/>
  <c r="J41" i="19"/>
  <c r="J46" i="19"/>
  <c r="J41" i="15"/>
  <c r="J46" i="15" s="1"/>
  <c r="J41" i="21"/>
  <c r="J46" i="21" s="1"/>
  <c r="J41" i="14"/>
  <c r="J46" i="14" s="1"/>
  <c r="J41" i="8"/>
  <c r="J46" i="8" s="1"/>
  <c r="J41" i="25"/>
  <c r="J46" i="25" s="1"/>
  <c r="J41" i="33"/>
  <c r="J46" i="33" s="1"/>
  <c r="J41" i="10"/>
  <c r="J46" i="10" s="1"/>
  <c r="J41" i="27"/>
  <c r="J46" i="27" s="1"/>
  <c r="J41" i="4"/>
  <c r="J46" i="4" s="1"/>
  <c r="J41" i="11"/>
  <c r="J46" i="11" s="1"/>
  <c r="J41" i="23"/>
  <c r="J46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0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9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A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2BD6C5CD-9C30-49CF-86C2-BC7D06911C2B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B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C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D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DE759E1A-B680-49A8-A66E-6E4A6912735C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E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F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0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  <author>Kathryn L. Vincen</author>
  </authors>
  <commentList>
    <comment ref="E7" authorId="0" shapeId="0" xr:uid="{00000000-0006-0000-01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  <comment ref="E9" authorId="1" shapeId="0" xr:uid="{00000000-0006-0000-0100-000002000000}">
      <text>
        <r>
          <rPr>
            <sz val="8"/>
            <color indexed="81"/>
            <rFont val="Tahoma"/>
            <family val="2"/>
          </rPr>
          <t xml:space="preserve">APPLICABLE ONLY TO DISTRICTS 001, 061, 092,394 &amp; 421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7B0E1414-86AD-4C01-8728-62450D7707CA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1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2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3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4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1B88A3D7-AE13-4C7C-9FAF-CCF5AF3328E9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4FE8B87-966D-48E8-9D73-E747BDB78AA6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5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6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7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2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8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9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A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B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C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D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3D11793B-A355-461F-B9BC-50D3253154BE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EF759533-A688-46B1-AD7C-D420786052FA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E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3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4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5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6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7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8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sharedStrings.xml><?xml version="1.0" encoding="utf-8"?>
<sst xmlns="http://schemas.openxmlformats.org/spreadsheetml/2006/main" count="8769" uniqueCount="378">
  <si>
    <t>BUDGET</t>
  </si>
  <si>
    <t>Page 1</t>
  </si>
  <si>
    <t>REVENUES</t>
  </si>
  <si>
    <t>NOTE:  Round each entry to the nearest dollar amount.</t>
  </si>
  <si>
    <t>Prior Year</t>
  </si>
  <si>
    <t xml:space="preserve">Proposed </t>
  </si>
  <si>
    <t xml:space="preserve"> Budget</t>
  </si>
  <si>
    <t>Line</t>
  </si>
  <si>
    <t>Code</t>
  </si>
  <si>
    <t>Item</t>
  </si>
  <si>
    <t>Budget</t>
  </si>
  <si>
    <t xml:space="preserve">Line Amounts </t>
  </si>
  <si>
    <t>Totals</t>
  </si>
  <si>
    <t>1</t>
  </si>
  <si>
    <t>320000</t>
  </si>
  <si>
    <t>Estimated Fund Balance, July 1</t>
  </si>
  <si>
    <t>*******</t>
  </si>
  <si>
    <t>40</t>
  </si>
  <si>
    <t>429000</t>
  </si>
  <si>
    <t>Other County</t>
  </si>
  <si>
    <t>2</t>
  </si>
  <si>
    <t>41</t>
  </si>
  <si>
    <t>420000</t>
  </si>
  <si>
    <t xml:space="preserve">   TOTAL COUNTY</t>
  </si>
  <si>
    <t>3</t>
  </si>
  <si>
    <t>411100</t>
  </si>
  <si>
    <t>Taxes - General M &amp; O</t>
  </si>
  <si>
    <t>42</t>
  </si>
  <si>
    <t>4</t>
  </si>
  <si>
    <t>411200</t>
  </si>
  <si>
    <t>Taxes - Supplemental</t>
  </si>
  <si>
    <t>43</t>
  </si>
  <si>
    <t>431100</t>
  </si>
  <si>
    <t>Base Support Program</t>
  </si>
  <si>
    <t>5</t>
  </si>
  <si>
    <t>411300</t>
  </si>
  <si>
    <t>Taxes - Emergency</t>
  </si>
  <si>
    <t>44</t>
  </si>
  <si>
    <t>431200</t>
  </si>
  <si>
    <t>Transportation Support</t>
  </si>
  <si>
    <t>6</t>
  </si>
  <si>
    <t>411400</t>
  </si>
  <si>
    <t>Taxes - Tort</t>
  </si>
  <si>
    <t>45</t>
  </si>
  <si>
    <t>431400</t>
  </si>
  <si>
    <t>Exceptional Child/SED Support</t>
  </si>
  <si>
    <t>7</t>
  </si>
  <si>
    <t>411500</t>
  </si>
  <si>
    <t>Taxes - Cooperative</t>
  </si>
  <si>
    <t>46</t>
  </si>
  <si>
    <t>431500</t>
  </si>
  <si>
    <t>Border Tuition Support</t>
  </si>
  <si>
    <t>8</t>
  </si>
  <si>
    <t>411600</t>
  </si>
  <si>
    <t>Taxes - Tuition</t>
  </si>
  <si>
    <t>47</t>
  </si>
  <si>
    <t>431600</t>
  </si>
  <si>
    <t>Tuition Equivalency</t>
  </si>
  <si>
    <t>9</t>
  </si>
  <si>
    <t>411700</t>
  </si>
  <si>
    <t>Taxes - Migrant</t>
  </si>
  <si>
    <t>48</t>
  </si>
  <si>
    <t>431800</t>
  </si>
  <si>
    <t>Benefit Apportionment</t>
  </si>
  <si>
    <t>10</t>
  </si>
  <si>
    <t>411900</t>
  </si>
  <si>
    <t>Taxes - Other</t>
  </si>
  <si>
    <t>49</t>
  </si>
  <si>
    <t>431900</t>
  </si>
  <si>
    <t>Other State Support</t>
  </si>
  <si>
    <t>11</t>
  </si>
  <si>
    <t>412100</t>
  </si>
  <si>
    <t>Taxes - Plant Facility</t>
  </si>
  <si>
    <t>50</t>
  </si>
  <si>
    <t>432100</t>
  </si>
  <si>
    <t>Driver Education Program</t>
  </si>
  <si>
    <t>12</t>
  </si>
  <si>
    <t>412500</t>
  </si>
  <si>
    <t>Taxes - Bond &amp; Interest</t>
  </si>
  <si>
    <t>51</t>
  </si>
  <si>
    <t>432400</t>
  </si>
  <si>
    <t>Professional Technical Program</t>
  </si>
  <si>
    <t>13</t>
  </si>
  <si>
    <t xml:space="preserve">   TOTAL TAXES</t>
  </si>
  <si>
    <t>52</t>
  </si>
  <si>
    <t>14</t>
  </si>
  <si>
    <t>413000</t>
  </si>
  <si>
    <t>Penalty: Delinquent Taxes</t>
  </si>
  <si>
    <t>53</t>
  </si>
  <si>
    <t>438000</t>
  </si>
  <si>
    <t>Revenue in Lieu of/Tax Replacement</t>
  </si>
  <si>
    <t>15</t>
  </si>
  <si>
    <t>54</t>
  </si>
  <si>
    <t>439000</t>
  </si>
  <si>
    <t>Other State Revenue</t>
  </si>
  <si>
    <t>16</t>
  </si>
  <si>
    <t>414100</t>
  </si>
  <si>
    <t>Tuition From Individuals</t>
  </si>
  <si>
    <t>55</t>
  </si>
  <si>
    <t>430000</t>
  </si>
  <si>
    <t xml:space="preserve">   TOTAL STATE</t>
  </si>
  <si>
    <t>17</t>
  </si>
  <si>
    <t>414200</t>
  </si>
  <si>
    <t>Tuition From Districts in Idaho</t>
  </si>
  <si>
    <t>56</t>
  </si>
  <si>
    <t>18</t>
  </si>
  <si>
    <t>414300</t>
  </si>
  <si>
    <t>Tuition From Out of State Districts</t>
  </si>
  <si>
    <t>57</t>
  </si>
  <si>
    <t>19</t>
  </si>
  <si>
    <t>58</t>
  </si>
  <si>
    <t>442000</t>
  </si>
  <si>
    <t>Indirect Unrestricted Federal</t>
  </si>
  <si>
    <t>20</t>
  </si>
  <si>
    <t>415000</t>
  </si>
  <si>
    <t>Earnings on Investments</t>
  </si>
  <si>
    <t>59</t>
  </si>
  <si>
    <t>443000</t>
  </si>
  <si>
    <t>Direct Restricted Federal</t>
  </si>
  <si>
    <t>21</t>
  </si>
  <si>
    <t>60</t>
  </si>
  <si>
    <t>445100</t>
  </si>
  <si>
    <t>Title I - ESEA</t>
  </si>
  <si>
    <t>22</t>
  </si>
  <si>
    <t>416100</t>
  </si>
  <si>
    <t>School Food Service</t>
  </si>
  <si>
    <t>61</t>
  </si>
  <si>
    <t>23</t>
  </si>
  <si>
    <t>416200</t>
  </si>
  <si>
    <t>Meal Sales:  Non-reimbur.</t>
  </si>
  <si>
    <t>62</t>
  </si>
  <si>
    <t>445300</t>
  </si>
  <si>
    <t>24</t>
  </si>
  <si>
    <t>416900</t>
  </si>
  <si>
    <t>Other Food Sales</t>
  </si>
  <si>
    <t>63</t>
  </si>
  <si>
    <t>445400</t>
  </si>
  <si>
    <t>Adult Education</t>
  </si>
  <si>
    <t>25</t>
  </si>
  <si>
    <t>64</t>
  </si>
  <si>
    <t>445500</t>
  </si>
  <si>
    <t>Child Nutrition Reimbursement</t>
  </si>
  <si>
    <t>26</t>
  </si>
  <si>
    <t>Admissions/Activities</t>
  </si>
  <si>
    <t>65</t>
  </si>
  <si>
    <t>445600</t>
  </si>
  <si>
    <t xml:space="preserve">IDEA Part B (School Age &amp; Preschool) </t>
  </si>
  <si>
    <t>27</t>
  </si>
  <si>
    <t>Bookstore Sales</t>
  </si>
  <si>
    <t>66</t>
  </si>
  <si>
    <t>445900</t>
  </si>
  <si>
    <t>Other Indirect Federal Programs</t>
  </si>
  <si>
    <t>28</t>
  </si>
  <si>
    <t>Clubs, Org. Dues, Etc.</t>
  </si>
  <si>
    <t>67</t>
  </si>
  <si>
    <t>448200</t>
  </si>
  <si>
    <t>Impact Aid - P.L. 874</t>
  </si>
  <si>
    <t>29</t>
  </si>
  <si>
    <t>School Fees &amp; Charges</t>
  </si>
  <si>
    <t>68</t>
  </si>
  <si>
    <t>440000</t>
  </si>
  <si>
    <t xml:space="preserve">   TOTAL FEDERAL</t>
  </si>
  <si>
    <t>30</t>
  </si>
  <si>
    <t>Other Student Revenues</t>
  </si>
  <si>
    <t>69</t>
  </si>
  <si>
    <t>31</t>
  </si>
  <si>
    <t>70</t>
  </si>
  <si>
    <t>451000</t>
  </si>
  <si>
    <t>32</t>
  </si>
  <si>
    <t>Community Service</t>
  </si>
  <si>
    <t>71</t>
  </si>
  <si>
    <t>453000</t>
  </si>
  <si>
    <t>33</t>
  </si>
  <si>
    <t>72</t>
  </si>
  <si>
    <t>450000</t>
  </si>
  <si>
    <t xml:space="preserve">   TOTAL OTHER</t>
  </si>
  <si>
    <t>34</t>
  </si>
  <si>
    <t>Rentals</t>
  </si>
  <si>
    <t>73</t>
  </si>
  <si>
    <t/>
  </si>
  <si>
    <t>35</t>
  </si>
  <si>
    <t>Contributions/Donations</t>
  </si>
  <si>
    <t>74</t>
  </si>
  <si>
    <t>TOTAL REVENUES</t>
  </si>
  <si>
    <t>36</t>
  </si>
  <si>
    <t>Transportation Fees</t>
  </si>
  <si>
    <t>75</t>
  </si>
  <si>
    <t>37</t>
  </si>
  <si>
    <t>Other Local</t>
  </si>
  <si>
    <t>76</t>
  </si>
  <si>
    <t>460000</t>
  </si>
  <si>
    <t>38</t>
  </si>
  <si>
    <t xml:space="preserve">   TOTAL OTHER LOCAL</t>
  </si>
  <si>
    <t>77</t>
  </si>
  <si>
    <t>39</t>
  </si>
  <si>
    <t xml:space="preserve">   TOTAL LOCAL (Line 13 + 38)</t>
  </si>
  <si>
    <t>400000</t>
  </si>
  <si>
    <t>TOTAL BALANCE + REVENUES + TRANSFERS</t>
  </si>
  <si>
    <t>(Lines    1    +   74    +   76)</t>
  </si>
  <si>
    <t>Page 2</t>
  </si>
  <si>
    <t>GENERAL M &amp; O</t>
  </si>
  <si>
    <t>FUND NO:   100</t>
  </si>
  <si>
    <t xml:space="preserve"> </t>
  </si>
  <si>
    <t>Page 3</t>
  </si>
  <si>
    <t>FEDERAL FOREST RESERVE</t>
  </si>
  <si>
    <t>FUND NO:   220</t>
  </si>
  <si>
    <t>Page 4</t>
  </si>
  <si>
    <t>SPECIAL LOCAL</t>
  </si>
  <si>
    <t>FUND NAME:</t>
  </si>
  <si>
    <t>230 THROUGH 239</t>
  </si>
  <si>
    <t>FUND NO:</t>
  </si>
  <si>
    <t>Page 5</t>
  </si>
  <si>
    <t>SCHOOL BUILDING MAINTENANCE - STUDENT OCCUPIED</t>
  </si>
  <si>
    <t>FUND NO:  240</t>
  </si>
  <si>
    <t>Page 6</t>
  </si>
  <si>
    <t>DRIVERS EDUCATION</t>
  </si>
  <si>
    <t>FUND NO:  241</t>
  </si>
  <si>
    <t>STATE PROFESSIONAL TECHNICAL</t>
  </si>
  <si>
    <t>FUND NO:   243</t>
  </si>
  <si>
    <t>TECHNOLOGY - STATE</t>
  </si>
  <si>
    <t>FUND  NO:   245</t>
  </si>
  <si>
    <t>Page 9</t>
  </si>
  <si>
    <t>SUBSTANCE ABUSE - STATE</t>
  </si>
  <si>
    <t>FUND NO;   246</t>
  </si>
  <si>
    <t>Page 10</t>
  </si>
  <si>
    <t>SPECIAL STATE</t>
  </si>
  <si>
    <t>240 THROUGH 249</t>
  </si>
  <si>
    <t xml:space="preserve">FUND NO: </t>
  </si>
  <si>
    <t>Page 11</t>
  </si>
  <si>
    <t>TITLE I-A, ESSA - IMPROVING BASIC PROGRAMS</t>
  </si>
  <si>
    <t>FUND NO:   251</t>
  </si>
  <si>
    <t>Page 12</t>
  </si>
  <si>
    <t>TITLE I-C, ESSA - EDUCATION OF MIGRATORY CHILDREN</t>
  </si>
  <si>
    <t>FUND NO:   253</t>
  </si>
  <si>
    <t>Page 13</t>
  </si>
  <si>
    <t>TITLE I-D, ESSA - NEGLECTED &amp; DELINQUENT CHILDREN</t>
  </si>
  <si>
    <r>
      <t xml:space="preserve">                                    </t>
    </r>
    <r>
      <rPr>
        <u/>
        <sz val="12"/>
        <color indexed="8"/>
        <rFont val="Arial"/>
        <family val="2"/>
      </rPr>
      <t>FUND NO:   255</t>
    </r>
  </si>
  <si>
    <t>Page 14</t>
  </si>
  <si>
    <t>IDEA Part B (611 SCHOOL AGE 3-21)</t>
  </si>
  <si>
    <t>FUND NO:   257</t>
  </si>
  <si>
    <t>Page 15</t>
  </si>
  <si>
    <t>IDEA Part B (619 PRE-SCHOOL AGE 3-5)</t>
  </si>
  <si>
    <t>FUND NO:   258</t>
  </si>
  <si>
    <t>SCHOOL-BASED MEDICAID</t>
  </si>
  <si>
    <t>FUND NO:   260</t>
  </si>
  <si>
    <t>Title IV-A, ESSA - STUDENT SUPPORT &amp; ACADEMIC ENRICHMENT</t>
  </si>
  <si>
    <t>FUND NO:   261</t>
  </si>
  <si>
    <t>Page 16</t>
  </si>
  <si>
    <t>Title V-B, ESSA - RURAL EDUCATION INITIATIVE</t>
  </si>
  <si>
    <t>FUND NO:   262</t>
  </si>
  <si>
    <t>Page 17</t>
  </si>
  <si>
    <t>FUND NO:   263</t>
  </si>
  <si>
    <t>Page 18</t>
  </si>
  <si>
    <t>TITLE III-A, ESSA - ENGLISH LANGUAGE ACQUISITION</t>
  </si>
  <si>
    <t>FUND NO:   270</t>
  </si>
  <si>
    <t>Page 19</t>
  </si>
  <si>
    <t>TITLE II-A, ESSA  - SUPPORTING EFFECTIVE INSTRUCTION</t>
  </si>
  <si>
    <t>FUND NO:   271</t>
  </si>
  <si>
    <t>Page 20</t>
  </si>
  <si>
    <t>TITLE IV-B, ESSA   -  21st CENTURY COMMUNITY LEARNING CENTERS</t>
  </si>
  <si>
    <t>FUND NO:   273</t>
  </si>
  <si>
    <t>Page 21</t>
  </si>
  <si>
    <t>SPECIAL FEDERAL</t>
  </si>
  <si>
    <t>271 THROUGH 289</t>
  </si>
  <si>
    <t xml:space="preserve">FUND NO. </t>
  </si>
  <si>
    <t>Page 22</t>
  </si>
  <si>
    <t>CHILD NUTRITION</t>
  </si>
  <si>
    <t>FUND NO:   290</t>
  </si>
  <si>
    <t>Page 23</t>
  </si>
  <si>
    <t>BOND REDEMPTION &amp; INTEREST</t>
  </si>
  <si>
    <t>FUND NO:  310</t>
  </si>
  <si>
    <t>Page 24</t>
  </si>
  <si>
    <t>CAPITAL  CONSTRUCTION  PROJECTS</t>
  </si>
  <si>
    <t>FUND  NO:   410</t>
  </si>
  <si>
    <t>Page 25</t>
  </si>
  <si>
    <t>PLANT FACILITIES</t>
  </si>
  <si>
    <t>FUND NO.    420</t>
  </si>
  <si>
    <t>Page 26</t>
  </si>
  <si>
    <t>PLANT FACILITIES - SCHOOL BLDG MAINT - STUDENT OCCUPIED</t>
  </si>
  <si>
    <t>FUND NO:  430</t>
  </si>
  <si>
    <t>Page 27</t>
  </si>
  <si>
    <t>TRUST FUNDS</t>
  </si>
  <si>
    <t>FUND NO:   710  &amp;  720</t>
  </si>
  <si>
    <t>BUDGET SUMMARY WORKSHEET - ALL FUNDS</t>
  </si>
  <si>
    <t>GENERAL</t>
  </si>
  <si>
    <t>FEDERAL</t>
  </si>
  <si>
    <t>SPECIAL</t>
  </si>
  <si>
    <t>CHILD</t>
  </si>
  <si>
    <t>BOND</t>
  </si>
  <si>
    <t>M&amp;O</t>
  </si>
  <si>
    <t>FOREST</t>
  </si>
  <si>
    <t>PROJECTS</t>
  </si>
  <si>
    <t>NUTRITION</t>
  </si>
  <si>
    <t>REDEMPTION</t>
  </si>
  <si>
    <t>RESERVE</t>
  </si>
  <si>
    <t>LOCAL</t>
  </si>
  <si>
    <t>STATE</t>
  </si>
  <si>
    <t>LINE</t>
  </si>
  <si>
    <t>CODE</t>
  </si>
  <si>
    <t>ACCOUNT</t>
  </si>
  <si>
    <t>230-239</t>
  </si>
  <si>
    <t>240-249</t>
  </si>
  <si>
    <t>250 - 289</t>
  </si>
  <si>
    <t>REVENUE</t>
  </si>
  <si>
    <t xml:space="preserve">     Local Sources</t>
  </si>
  <si>
    <t xml:space="preserve">     County Sources</t>
  </si>
  <si>
    <t xml:space="preserve">     State Sources</t>
  </si>
  <si>
    <t xml:space="preserve">     Federal Sources</t>
  </si>
  <si>
    <t xml:space="preserve">     Other Sources</t>
  </si>
  <si>
    <t xml:space="preserve">  Total Revenue</t>
  </si>
  <si>
    <t xml:space="preserve">     Transfers In</t>
  </si>
  <si>
    <t>TOTAL REVENUE &amp; TRANSFERS</t>
  </si>
  <si>
    <t>EXPENDITURES</t>
  </si>
  <si>
    <t xml:space="preserve">     Instruction</t>
  </si>
  <si>
    <t xml:space="preserve">     Support Services</t>
  </si>
  <si>
    <t xml:space="preserve">     Non-Instruction Services</t>
  </si>
  <si>
    <t xml:space="preserve">     Facility Acquisition</t>
  </si>
  <si>
    <t xml:space="preserve">     Debt Service</t>
  </si>
  <si>
    <t xml:space="preserve">  Total Expenditures</t>
  </si>
  <si>
    <t xml:space="preserve">     Transfers Out</t>
  </si>
  <si>
    <t>TOTAL EXPENDITURES + TRANSFERS</t>
  </si>
  <si>
    <t xml:space="preserve">     Contingency Reserve</t>
  </si>
  <si>
    <t>TOTAL APPROPRIATIONS</t>
  </si>
  <si>
    <t>Beginning Fund Balances</t>
  </si>
  <si>
    <t>Plus Revenues (line 9)</t>
  </si>
  <si>
    <t>Less Appropriations (line 21)</t>
  </si>
  <si>
    <t>Unappropriated Fund Balance</t>
  </si>
  <si>
    <t>* * * This form is provided for district use only.  Do not return to SDE. * * *</t>
  </si>
  <si>
    <t>CONSTRUCTION</t>
  </si>
  <si>
    <t>PLANT</t>
  </si>
  <si>
    <t>ENTERPRISE</t>
  </si>
  <si>
    <t>INTERNAL</t>
  </si>
  <si>
    <t>TRUST</t>
  </si>
  <si>
    <t>TOTAL</t>
  </si>
  <si>
    <t>FACILITY</t>
  </si>
  <si>
    <t>FUNDS</t>
  </si>
  <si>
    <t>SERVICES</t>
  </si>
  <si>
    <t>420-430</t>
  </si>
  <si>
    <t>710 &amp; 720</t>
  </si>
  <si>
    <t>STUDENT ACTIVITY</t>
  </si>
  <si>
    <t>FUND NO:  238</t>
  </si>
  <si>
    <t>Page 7</t>
  </si>
  <si>
    <t>Page  8</t>
  </si>
  <si>
    <t>Page 28</t>
  </si>
  <si>
    <t>Page 29</t>
  </si>
  <si>
    <t>Page 30</t>
  </si>
  <si>
    <t>Page 31</t>
  </si>
  <si>
    <t>FUND NO:   252</t>
  </si>
  <si>
    <t>FUND NO:   259</t>
  </si>
  <si>
    <t>FUND NO:   250</t>
  </si>
  <si>
    <t>FUND NO:   254</t>
  </si>
  <si>
    <t>ESSER III, ARPA</t>
  </si>
  <si>
    <t>ESSER I, CARES Act</t>
  </si>
  <si>
    <t>ESSER II, CRRSA  Act</t>
  </si>
  <si>
    <t>ARPA IDEA Part B</t>
  </si>
  <si>
    <t>FUND NO:   265</t>
  </si>
  <si>
    <t>IDEA MINI-GRANTS</t>
  </si>
  <si>
    <t>Page 32</t>
  </si>
  <si>
    <t>FUND NO:  435</t>
  </si>
  <si>
    <t>Page 33</t>
  </si>
  <si>
    <t>July 1, 2024 - June 30, 2025</t>
  </si>
  <si>
    <t>FUND NO:  436</t>
  </si>
  <si>
    <t>Page 34</t>
  </si>
  <si>
    <t>SCHOOL DISTRICT MODERNIZATION FACILIITES FUND</t>
  </si>
  <si>
    <t>TITLE VI-A INDIAN EDUCATION</t>
  </si>
  <si>
    <t>FUND NO:   267</t>
  </si>
  <si>
    <t>PERKINS V - CTE</t>
  </si>
  <si>
    <t>Perkins V - CTE</t>
  </si>
  <si>
    <t>Proceeds: Bonds, Principal, Loan, et al</t>
  </si>
  <si>
    <t>Proceeds: Disposal of Real or Personal Property or Capital Lease Proceeds</t>
  </si>
  <si>
    <t>FUND TRANSFERS IN</t>
  </si>
  <si>
    <t>Page 35</t>
  </si>
  <si>
    <t>Page 36</t>
  </si>
  <si>
    <t>Page 37</t>
  </si>
  <si>
    <t>Page 38</t>
  </si>
  <si>
    <t>SCHOOL DISTRICT FACILITIES FUND</t>
  </si>
  <si>
    <t>Lottery/Additional State Maintenance</t>
  </si>
  <si>
    <t>LotteryAdditinal State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</si>
</sst>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2" x14ac:knownFonts="1"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55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Continuous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/>
    <xf numFmtId="8" fontId="10" fillId="2" borderId="9" xfId="2" applyNumberFormat="1" applyFont="1" applyFill="1" applyBorder="1" applyProtection="1">
      <protection locked="0"/>
    </xf>
    <xf numFmtId="0" fontId="10" fillId="0" borderId="12" xfId="2" applyFont="1" applyBorder="1" applyAlignment="1">
      <alignment horizontal="center"/>
    </xf>
    <xf numFmtId="8" fontId="10" fillId="2" borderId="13" xfId="2" applyNumberFormat="1" applyFont="1" applyFill="1" applyBorder="1" applyProtection="1">
      <protection locked="0"/>
    </xf>
    <xf numFmtId="0" fontId="10" fillId="0" borderId="12" xfId="0" applyFont="1" applyBorder="1" applyAlignment="1">
      <alignment horizontal="center"/>
    </xf>
    <xf numFmtId="43" fontId="10" fillId="0" borderId="14" xfId="1" applyFont="1" applyBorder="1" applyProtection="1">
      <protection locked="0"/>
    </xf>
    <xf numFmtId="40" fontId="10" fillId="0" borderId="14" xfId="2" applyNumberFormat="1" applyFont="1" applyBorder="1"/>
    <xf numFmtId="0" fontId="10" fillId="0" borderId="9" xfId="2" applyFont="1" applyBorder="1"/>
    <xf numFmtId="0" fontId="10" fillId="0" borderId="0" xfId="2" applyFont="1"/>
    <xf numFmtId="0" fontId="10" fillId="0" borderId="12" xfId="0" applyFont="1" applyBorder="1"/>
    <xf numFmtId="40" fontId="10" fillId="3" borderId="13" xfId="2" applyNumberFormat="1" applyFont="1" applyFill="1" applyBorder="1"/>
    <xf numFmtId="40" fontId="10" fillId="3" borderId="13" xfId="2" applyNumberFormat="1" applyFont="1" applyFill="1" applyBorder="1" applyAlignment="1">
      <alignment horizontal="center"/>
    </xf>
    <xf numFmtId="40" fontId="10" fillId="0" borderId="9" xfId="2" applyNumberFormat="1" applyFont="1" applyBorder="1" applyProtection="1">
      <protection locked="0"/>
    </xf>
    <xf numFmtId="0" fontId="10" fillId="0" borderId="8" xfId="0" applyFont="1" applyBorder="1"/>
    <xf numFmtId="40" fontId="10" fillId="0" borderId="9" xfId="2" applyNumberFormat="1" applyFont="1" applyBorder="1"/>
    <xf numFmtId="38" fontId="10" fillId="0" borderId="9" xfId="2" applyNumberFormat="1" applyFont="1" applyBorder="1" applyProtection="1">
      <protection locked="0"/>
    </xf>
    <xf numFmtId="40" fontId="10" fillId="0" borderId="15" xfId="2" applyNumberFormat="1" applyFont="1" applyBorder="1" applyProtection="1">
      <protection locked="0"/>
    </xf>
    <xf numFmtId="40" fontId="10" fillId="0" borderId="16" xfId="2" applyNumberFormat="1" applyFont="1" applyBorder="1" applyProtection="1">
      <protection locked="0"/>
    </xf>
    <xf numFmtId="40" fontId="10" fillId="0" borderId="13" xfId="2" applyNumberFormat="1" applyFont="1" applyBorder="1" applyProtection="1">
      <protection locked="0"/>
    </xf>
    <xf numFmtId="40" fontId="10" fillId="0" borderId="17" xfId="2" applyNumberFormat="1" applyFont="1" applyBorder="1" applyProtection="1">
      <protection locked="0"/>
    </xf>
    <xf numFmtId="0" fontId="10" fillId="0" borderId="6" xfId="0" applyFont="1" applyBorder="1"/>
    <xf numFmtId="40" fontId="10" fillId="3" borderId="18" xfId="2" applyNumberFormat="1" applyFont="1" applyFill="1" applyBorder="1"/>
    <xf numFmtId="40" fontId="10" fillId="3" borderId="19" xfId="2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0" fontId="10" fillId="0" borderId="20" xfId="2" applyFont="1" applyBorder="1"/>
    <xf numFmtId="40" fontId="10" fillId="0" borderId="0" xfId="2" applyNumberFormat="1" applyFont="1"/>
    <xf numFmtId="40" fontId="10" fillId="0" borderId="20" xfId="2" applyNumberFormat="1" applyFont="1" applyBorder="1"/>
    <xf numFmtId="40" fontId="10" fillId="3" borderId="12" xfId="2" applyNumberFormat="1" applyFont="1" applyFill="1" applyBorder="1"/>
    <xf numFmtId="40" fontId="10" fillId="0" borderId="20" xfId="2" applyNumberFormat="1" applyFont="1" applyBorder="1" applyProtection="1">
      <protection locked="0"/>
    </xf>
    <xf numFmtId="40" fontId="10" fillId="3" borderId="9" xfId="2" applyNumberFormat="1" applyFont="1" applyFill="1" applyBorder="1" applyProtection="1">
      <protection locked="0"/>
    </xf>
    <xf numFmtId="40" fontId="10" fillId="3" borderId="12" xfId="2" applyNumberFormat="1" applyFont="1" applyFill="1" applyBorder="1" applyProtection="1">
      <protection locked="0"/>
    </xf>
    <xf numFmtId="40" fontId="10" fillId="3" borderId="9" xfId="2" applyNumberFormat="1" applyFont="1" applyFill="1" applyBorder="1"/>
    <xf numFmtId="40" fontId="10" fillId="3" borderId="12" xfId="2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40" fontId="10" fillId="0" borderId="14" xfId="2" applyNumberFormat="1" applyFont="1" applyBorder="1" applyAlignment="1">
      <alignment horizontal="center"/>
    </xf>
    <xf numFmtId="40" fontId="10" fillId="0" borderId="23" xfId="2" applyNumberFormat="1" applyFont="1" applyBorder="1"/>
    <xf numFmtId="0" fontId="11" fillId="0" borderId="14" xfId="0" applyFont="1" applyBorder="1"/>
    <xf numFmtId="0" fontId="10" fillId="0" borderId="14" xfId="2" applyFont="1" applyBorder="1"/>
    <xf numFmtId="0" fontId="10" fillId="0" borderId="14" xfId="2" applyFont="1" applyBorder="1" applyAlignment="1">
      <alignment horizontal="center"/>
    </xf>
    <xf numFmtId="0" fontId="10" fillId="0" borderId="21" xfId="0" applyFont="1" applyBorder="1"/>
    <xf numFmtId="8" fontId="10" fillId="3" borderId="9" xfId="2" applyNumberFormat="1" applyFont="1" applyFill="1" applyBorder="1"/>
    <xf numFmtId="8" fontId="10" fillId="3" borderId="9" xfId="2" applyNumberFormat="1" applyFont="1" applyFill="1" applyBorder="1" applyProtection="1">
      <protection locked="0"/>
    </xf>
    <xf numFmtId="0" fontId="12" fillId="0" borderId="0" xfId="0" applyFont="1"/>
    <xf numFmtId="3" fontId="7" fillId="0" borderId="0" xfId="0" applyNumberFormat="1" applyFont="1"/>
    <xf numFmtId="0" fontId="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12" xfId="0" applyFont="1" applyBorder="1"/>
    <xf numFmtId="0" fontId="8" fillId="0" borderId="12" xfId="0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0" fillId="0" borderId="24" xfId="0" applyBorder="1"/>
    <xf numFmtId="0" fontId="18" fillId="0" borderId="24" xfId="0" applyFont="1" applyBorder="1" applyAlignment="1">
      <alignment horizontal="center"/>
    </xf>
    <xf numFmtId="0" fontId="0" fillId="0" borderId="25" xfId="0" applyBorder="1"/>
    <xf numFmtId="0" fontId="18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0" fontId="2" fillId="0" borderId="27" xfId="2" applyFont="1" applyBorder="1"/>
    <xf numFmtId="8" fontId="2" fillId="0" borderId="27" xfId="2" applyNumberFormat="1" applyFont="1" applyBorder="1" applyProtection="1">
      <protection locked="0"/>
    </xf>
    <xf numFmtId="40" fontId="2" fillId="0" borderId="27" xfId="2" applyNumberFormat="1" applyFont="1" applyBorder="1" applyProtection="1">
      <protection locked="0"/>
    </xf>
    <xf numFmtId="40" fontId="2" fillId="0" borderId="27" xfId="2" applyNumberFormat="1" applyFont="1" applyBorder="1"/>
    <xf numFmtId="8" fontId="2" fillId="0" borderId="27" xfId="2" applyNumberFormat="1" applyFont="1" applyBorder="1"/>
    <xf numFmtId="40" fontId="2" fillId="4" borderId="27" xfId="2" applyNumberFormat="1" applyFont="1" applyFill="1" applyBorder="1"/>
    <xf numFmtId="0" fontId="2" fillId="0" borderId="27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21" fillId="0" borderId="0" xfId="0" applyFont="1"/>
    <xf numFmtId="0" fontId="0" fillId="0" borderId="28" xfId="0" applyBorder="1"/>
    <xf numFmtId="40" fontId="0" fillId="0" borderId="0" xfId="0" applyNumberFormat="1"/>
    <xf numFmtId="40" fontId="10" fillId="3" borderId="30" xfId="2" applyNumberFormat="1" applyFont="1" applyFill="1" applyBorder="1"/>
    <xf numFmtId="40" fontId="10" fillId="3" borderId="30" xfId="2" applyNumberFormat="1" applyFont="1" applyFill="1" applyBorder="1" applyAlignment="1">
      <alignment horizontal="center"/>
    </xf>
    <xf numFmtId="0" fontId="7" fillId="0" borderId="29" xfId="0" applyFont="1" applyBorder="1"/>
    <xf numFmtId="0" fontId="7" fillId="0" borderId="31" xfId="0" applyFont="1" applyBorder="1"/>
    <xf numFmtId="0" fontId="7" fillId="0" borderId="13" xfId="0" applyFont="1" applyBorder="1"/>
    <xf numFmtId="0" fontId="7" fillId="0" borderId="30" xfId="0" applyFont="1" applyBorder="1"/>
    <xf numFmtId="40" fontId="10" fillId="3" borderId="0" xfId="2" applyNumberFormat="1" applyFont="1" applyFill="1"/>
    <xf numFmtId="0" fontId="10" fillId="0" borderId="1" xfId="0" applyFont="1" applyBorder="1" applyAlignment="1">
      <alignment horizontal="center"/>
    </xf>
    <xf numFmtId="40" fontId="10" fillId="3" borderId="32" xfId="2" applyNumberFormat="1" applyFont="1" applyFill="1" applyBorder="1"/>
    <xf numFmtId="40" fontId="10" fillId="3" borderId="34" xfId="2" applyNumberFormat="1" applyFont="1" applyFill="1" applyBorder="1" applyAlignment="1">
      <alignment horizontal="center"/>
    </xf>
    <xf numFmtId="0" fontId="7" fillId="0" borderId="25" xfId="0" applyFont="1" applyBorder="1"/>
    <xf numFmtId="0" fontId="7" fillId="0" borderId="35" xfId="0" applyFont="1" applyBorder="1"/>
    <xf numFmtId="0" fontId="10" fillId="0" borderId="36" xfId="0" applyFont="1" applyBorder="1" applyAlignment="1">
      <alignment horizontal="center"/>
    </xf>
    <xf numFmtId="0" fontId="10" fillId="0" borderId="37" xfId="0" applyFont="1" applyBorder="1"/>
    <xf numFmtId="40" fontId="10" fillId="0" borderId="37" xfId="2" applyNumberFormat="1" applyFont="1" applyBorder="1" applyProtection="1">
      <protection locked="0"/>
    </xf>
    <xf numFmtId="0" fontId="7" fillId="0" borderId="38" xfId="0" applyFont="1" applyBorder="1"/>
    <xf numFmtId="0" fontId="10" fillId="0" borderId="1" xfId="0" applyFont="1" applyBorder="1" applyAlignment="1">
      <alignment wrapText="1"/>
    </xf>
    <xf numFmtId="0" fontId="0" fillId="0" borderId="8" xfId="0" applyBorder="1"/>
    <xf numFmtId="40" fontId="10" fillId="0" borderId="1" xfId="2" applyNumberFormat="1" applyFont="1" applyBorder="1" applyProtection="1">
      <protection locked="0"/>
    </xf>
    <xf numFmtId="0" fontId="0" fillId="0" borderId="33" xfId="0" applyBorder="1"/>
    <xf numFmtId="0" fontId="10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40" fontId="10" fillId="0" borderId="22" xfId="2" applyNumberFormat="1" applyFont="1" applyBorder="1"/>
  </cellXfs>
  <cellStyles count="3">
    <cellStyle name="Comma" xfId="1" builtinId="3"/>
    <cellStyle name="Normal" xfId="0" builtinId="0"/>
    <cellStyle name="Normal_FRMRV99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41"/>
  <sheetViews>
    <sheetView zoomScaleNormal="100" workbookViewId="0">
      <selection activeCell="O37" sqref="O3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10"/>
      <c r="J2" s="11"/>
      <c r="K2" s="11"/>
      <c r="L2" s="12"/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10"/>
      <c r="J3" s="11"/>
      <c r="K3" s="11"/>
      <c r="L3" s="12"/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/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376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108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23"/>
      <c r="I35" s="123"/>
      <c r="J35" s="123"/>
      <c r="K35" s="123"/>
      <c r="L35" s="118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Post\[2025-Revenues.xlsx]Form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9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224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222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223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Post\[2025-Revenues.xlsx]246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0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customWidth="1"/>
    <col min="10" max="10" width="10.21875" customWidth="1"/>
    <col min="11" max="11" width="9.88671875" customWidth="1"/>
    <col min="12" max="12" width="10.21875" customWidth="1"/>
  </cols>
  <sheetData>
    <row r="1" spans="1:12" s="7" customFormat="1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228</v>
      </c>
    </row>
    <row r="2" spans="1:12" ht="15.75" customHeight="1" x14ac:dyDescent="0.25">
      <c r="A2" s="2"/>
      <c r="B2" s="2"/>
      <c r="C2" s="2"/>
      <c r="D2" s="2"/>
      <c r="E2" s="4" t="s">
        <v>2</v>
      </c>
      <c r="F2" s="9"/>
      <c r="G2" s="5"/>
      <c r="H2" s="5"/>
      <c r="I2" s="80" t="s">
        <v>225</v>
      </c>
      <c r="J2" s="81" t="s">
        <v>208</v>
      </c>
      <c r="K2" s="82"/>
      <c r="L2" s="82"/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80" t="s">
        <v>226</v>
      </c>
      <c r="J3" s="81" t="s">
        <v>227</v>
      </c>
      <c r="K3" s="82" t="s">
        <v>202</v>
      </c>
      <c r="L3" s="82"/>
    </row>
    <row r="4" spans="1:12" s="7" customFormat="1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7" customFormat="1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s="7" customFormat="1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s="7" customFormat="1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s="7" customFormat="1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s="7" customFormat="1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s="7" customFormat="1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s="7" customFormat="1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s="7" customFormat="1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s="7" customFormat="1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s="7" customFormat="1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s="7" customFormat="1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s="7" customFormat="1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s="7" customFormat="1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s="7" customFormat="1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s="7" customFormat="1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s="7" customFormat="1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s="7" customFormat="1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s="7" customFormat="1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s="7" customFormat="1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s="7" customFormat="1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s="7" customFormat="1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s="7" customFormat="1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s="7" customFormat="1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s="7" customFormat="1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s="7" customFormat="1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s="7" customFormat="1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s="7" customFormat="1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s="7" customFormat="1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s="7" customFormat="1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s="7" customFormat="1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s="7" customFormat="1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s="7" customFormat="1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s="7" customFormat="1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s="7" customFormat="1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s="7" customFormat="1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s="7" customFormat="1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s="7" customFormat="1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s="7" customFormat="1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s="7" customFormat="1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s="7" customFormat="1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s="7" customFormat="1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s="7" customFormat="1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s="7" customFormat="1" ht="12.95" customHeight="1" x14ac:dyDescent="0.2">
      <c r="A47" s="77" t="str">
        <f ca="1">CELL("FILENAME",A1)</f>
        <v>G:\PublicSchoolFinance\Budget\School Budget\Budget 2025\Forms\Ready to Post\[2025-Revenues.xlsx]State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8147-F196-4105-A735-C0A90CAF8E2D}">
  <sheetPr transitionEvaluation="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231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351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349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234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229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230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237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352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347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2">
    <pageSetUpPr fitToPage="1"/>
  </sheetPr>
  <dimension ref="A1:L441"/>
  <sheetViews>
    <sheetView defaultGridColor="0" colorId="22" zoomScaleNormal="100" zoomScaleSheetLayoutView="75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240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232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233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2974-9294-4B3F-83C6-365DEA41B558}">
  <sheetPr transitionEvaluation="1">
    <pageSetUpPr fitToPage="1"/>
  </sheetPr>
  <dimension ref="A1:L441"/>
  <sheetViews>
    <sheetView defaultGridColor="0" colorId="22" zoomScaleNormal="100" zoomScaleSheetLayoutView="75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247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353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350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Post\[2025-Revenues.xlsx]254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3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250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235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236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4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238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239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15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255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241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 t="s">
        <v>202</v>
      </c>
      <c r="L3" s="79" t="s">
        <v>242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L441"/>
  <sheetViews>
    <sheetView tabSelected="1" defaultGridColor="0" topLeftCell="A4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199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200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201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>
        <v>0</v>
      </c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Post\[2025-Revenues.xlsx]100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colBreaks count="1" manualBreakCount="1">
    <brk id="12" max="46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D7D4D-F844-4528-A0BA-BD3CE9E73AAB}">
  <sheetPr transitionEvaluation="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354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 t="s">
        <v>202</v>
      </c>
      <c r="L3" s="79" t="s">
        <v>348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Post\[2025-Revenues.xlsx]259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L441"/>
  <sheetViews>
    <sheetView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261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243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 t="s">
        <v>202</v>
      </c>
      <c r="L3" s="79" t="s">
        <v>244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Post\[2025-Revenues.xlsx]260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L441"/>
  <sheetViews>
    <sheetView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265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245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 t="s">
        <v>202</v>
      </c>
      <c r="L3" s="79" t="s">
        <v>246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Post\[2025-Revenues.xlsx]261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268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248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249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Post\[2025-Revenues.xlsx]262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19">
    <pageSetUpPr fitToPage="1"/>
  </sheetPr>
  <dimension ref="A1:L441"/>
  <sheetViews>
    <sheetView defaultGridColor="0" topLeftCell="A2" colorId="22" zoomScaleNormal="100" workbookViewId="0">
      <selection activeCell="L46" sqref="L46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271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366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251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Post\[2025-Revenues.xlsx]263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FD56-6C79-4930-A60D-FA3BCA8380D2}">
  <sheetPr transitionEvaluation="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274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356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355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Post\[2025-Revenues.xlsx]265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246D-88EA-4A81-BC38-DD9F1AAC5EB0}">
  <sheetPr transitionEvaluation="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277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364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365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Post\[2025-Revenues.xlsx]267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280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253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254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Post\[2025-Revenues.xlsx]270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1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343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256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 t="s">
        <v>202</v>
      </c>
      <c r="L3" s="79" t="s">
        <v>257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Post\[2025-Revenues.xlsx]271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2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259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260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Post\[2025-Revenues.xlsx]273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203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204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205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Post\[2025-Revenues.xlsx]220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codeName="Sheet23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customWidth="1"/>
    <col min="10" max="10" width="10.21875" customWidth="1"/>
    <col min="11" max="11" width="9.88671875" customWidth="1"/>
    <col min="12" max="12" width="10.21875" customWidth="1"/>
  </cols>
  <sheetData>
    <row r="1" spans="1:12" s="7" customFormat="1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345</v>
      </c>
    </row>
    <row r="2" spans="1:12" ht="15.75" customHeight="1" x14ac:dyDescent="0.25">
      <c r="A2" s="2"/>
      <c r="B2" s="2"/>
      <c r="C2" s="2"/>
      <c r="D2" s="2"/>
      <c r="E2" s="4" t="s">
        <v>2</v>
      </c>
      <c r="F2" s="9"/>
      <c r="G2" s="5"/>
      <c r="H2" s="5"/>
      <c r="I2" s="80" t="s">
        <v>262</v>
      </c>
      <c r="J2" s="81" t="s">
        <v>208</v>
      </c>
      <c r="K2" s="82"/>
      <c r="L2" s="82"/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80" t="s">
        <v>263</v>
      </c>
      <c r="J3" s="81" t="s">
        <v>264</v>
      </c>
      <c r="K3" s="82" t="s">
        <v>202</v>
      </c>
      <c r="L3" s="82"/>
    </row>
    <row r="4" spans="1:12" s="7" customFormat="1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7" customFormat="1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s="7" customFormat="1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s="7" customFormat="1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s="7" customFormat="1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s="7" customFormat="1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s="7" customFormat="1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s="7" customFormat="1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s="7" customFormat="1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s="7" customFormat="1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s="7" customFormat="1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s="7" customFormat="1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s="7" customFormat="1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s="7" customFormat="1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s="7" customFormat="1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s="7" customFormat="1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s="7" customFormat="1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s="7" customFormat="1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s="7" customFormat="1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s="7" customFormat="1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s="7" customFormat="1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s="7" customFormat="1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s="7" customFormat="1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s="7" customFormat="1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s="7" customFormat="1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s="7" customFormat="1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s="7" customFormat="1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s="7" customFormat="1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s="7" customFormat="1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s="7" customFormat="1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s="7" customFormat="1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s="7" customFormat="1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s="7" customFormat="1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s="7" customFormat="1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s="7" customFormat="1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s="7" customFormat="1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s="7" customFormat="1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s="7" customFormat="1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s="7" customFormat="1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s="7" customFormat="1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s="7" customFormat="1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s="7" customFormat="1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s="7" customFormat="1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s="7" customFormat="1" ht="12.95" customHeight="1" x14ac:dyDescent="0.2">
      <c r="A47" s="77" t="str">
        <f ca="1">CELL("FILENAME",A1)</f>
        <v>G:\PublicSchoolFinance\Budget\School Budget\Budget 2025\Forms\Ready to Post\[2025-Revenues.xlsx]Federal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codeName="Sheet24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346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266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267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Post\[2025-Revenues.xlsx]290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codeName="Sheet25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357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269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270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115" t="s">
        <v>160</v>
      </c>
      <c r="I34" s="16" t="s">
        <v>161</v>
      </c>
      <c r="J34" s="116">
        <f>SUBTOTAL(9,J25:J33)</f>
        <v>0</v>
      </c>
      <c r="K34" s="11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Post\[2025-Revenues.xlsx]310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codeName="Sheet26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359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272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273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Post\[2025-Revenues.xlsx]410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codeName="Sheet27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362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275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276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Post\[2025-Revenues.xlsx]420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8"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371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278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279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Post\[2025-Revenues.xlsx]430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9F3D-70DB-4816-B2F3-3EF96D2CED75}">
  <sheetPr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372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375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358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Post\[2025-Revenues.xlsx]435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E606-973E-490D-96C9-01659ACDEBEE}">
  <sheetPr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373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363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361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Post\[2025-Revenues.xlsx]436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codeName="Sheet29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374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281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282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Post\[2025-Revenues.xlsx]710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0">
    <pageSetUpPr fitToPage="1"/>
  </sheetPr>
  <dimension ref="A1:L42"/>
  <sheetViews>
    <sheetView zoomScaleNormal="100" workbookViewId="0">
      <selection activeCell="O36" sqref="O36"/>
    </sheetView>
  </sheetViews>
  <sheetFormatPr defaultRowHeight="15" x14ac:dyDescent="0.2"/>
  <cols>
    <col min="1" max="1" width="4.77734375" customWidth="1"/>
    <col min="2" max="2" width="7.77734375" customWidth="1"/>
    <col min="3" max="3" width="28.77734375" customWidth="1"/>
    <col min="4" max="10" width="15.6640625" customWidth="1"/>
    <col min="11" max="14" width="10.77734375" customWidth="1"/>
  </cols>
  <sheetData>
    <row r="1" spans="1:12" ht="15.75" x14ac:dyDescent="0.25">
      <c r="A1" s="1"/>
      <c r="B1" s="83"/>
      <c r="C1" s="3"/>
      <c r="D1" s="84"/>
      <c r="E1" s="85" t="s">
        <v>283</v>
      </c>
      <c r="F1" s="84"/>
      <c r="G1" s="84"/>
      <c r="H1" s="83"/>
      <c r="I1" s="83"/>
      <c r="J1" s="86"/>
      <c r="K1" s="83"/>
      <c r="L1" s="83"/>
    </row>
    <row r="2" spans="1:12" x14ac:dyDescent="0.2">
      <c r="D2" s="9" t="str">
        <f>Form!E3</f>
        <v>July 1, 2024 - June 30, 2025</v>
      </c>
      <c r="E2" s="13"/>
      <c r="F2" s="9"/>
      <c r="G2" s="9"/>
      <c r="H2" s="9"/>
    </row>
    <row r="3" spans="1:12" ht="9.9499999999999993" customHeight="1" x14ac:dyDescent="0.2"/>
    <row r="4" spans="1:12" x14ac:dyDescent="0.2">
      <c r="A4" s="87"/>
      <c r="B4" s="87"/>
      <c r="C4" s="87"/>
      <c r="D4" s="88" t="s">
        <v>284</v>
      </c>
      <c r="E4" s="88" t="s">
        <v>285</v>
      </c>
      <c r="F4" s="88" t="s">
        <v>286</v>
      </c>
      <c r="G4" s="88" t="s">
        <v>286</v>
      </c>
      <c r="H4" s="88" t="s">
        <v>286</v>
      </c>
      <c r="I4" s="88" t="s">
        <v>287</v>
      </c>
      <c r="J4" s="88" t="s">
        <v>288</v>
      </c>
    </row>
    <row r="5" spans="1:12" x14ac:dyDescent="0.2">
      <c r="A5" s="89"/>
      <c r="B5" s="89"/>
      <c r="C5" s="89"/>
      <c r="D5" s="90" t="s">
        <v>289</v>
      </c>
      <c r="E5" s="90" t="s">
        <v>290</v>
      </c>
      <c r="F5" s="90" t="s">
        <v>291</v>
      </c>
      <c r="G5" s="90" t="s">
        <v>291</v>
      </c>
      <c r="H5" s="90" t="s">
        <v>291</v>
      </c>
      <c r="I5" s="90" t="s">
        <v>292</v>
      </c>
      <c r="J5" s="90" t="s">
        <v>293</v>
      </c>
    </row>
    <row r="6" spans="1:12" x14ac:dyDescent="0.2">
      <c r="A6" s="89"/>
      <c r="B6" s="89"/>
      <c r="C6" s="89"/>
      <c r="D6" s="90"/>
      <c r="E6" s="90" t="s">
        <v>294</v>
      </c>
      <c r="F6" s="90" t="s">
        <v>295</v>
      </c>
      <c r="G6" s="90" t="s">
        <v>296</v>
      </c>
      <c r="H6" s="90" t="s">
        <v>285</v>
      </c>
      <c r="I6" s="90"/>
      <c r="J6" s="90"/>
    </row>
    <row r="7" spans="1:12" ht="12.95" customHeight="1" x14ac:dyDescent="0.2">
      <c r="A7" s="91" t="s">
        <v>297</v>
      </c>
      <c r="B7" s="91" t="s">
        <v>298</v>
      </c>
      <c r="C7" s="91" t="s">
        <v>299</v>
      </c>
      <c r="D7" s="91">
        <v>100</v>
      </c>
      <c r="E7" s="91">
        <v>200</v>
      </c>
      <c r="F7" s="91" t="s">
        <v>300</v>
      </c>
      <c r="G7" s="91" t="s">
        <v>301</v>
      </c>
      <c r="H7" s="91" t="s">
        <v>302</v>
      </c>
      <c r="I7" s="91">
        <v>290</v>
      </c>
      <c r="J7" s="91">
        <v>310</v>
      </c>
    </row>
    <row r="8" spans="1:12" ht="16.899999999999999" customHeight="1" x14ac:dyDescent="0.2">
      <c r="A8" s="92">
        <v>1</v>
      </c>
      <c r="B8" s="92"/>
      <c r="C8" s="93" t="s">
        <v>303</v>
      </c>
      <c r="D8" s="94"/>
      <c r="E8" s="94"/>
      <c r="F8" s="94"/>
      <c r="G8" s="94"/>
      <c r="H8" s="94"/>
      <c r="I8" s="94"/>
      <c r="J8" s="94"/>
    </row>
    <row r="9" spans="1:12" ht="16.899999999999999" customHeight="1" x14ac:dyDescent="0.2">
      <c r="A9" s="92">
        <v>2</v>
      </c>
      <c r="B9" s="92">
        <v>410000</v>
      </c>
      <c r="C9" s="93" t="s">
        <v>304</v>
      </c>
      <c r="D9" s="95"/>
      <c r="E9" s="95"/>
      <c r="F9" s="95"/>
      <c r="G9" s="95"/>
      <c r="H9" s="95"/>
      <c r="I9" s="95"/>
      <c r="J9" s="95"/>
    </row>
    <row r="10" spans="1:12" ht="16.899999999999999" customHeight="1" x14ac:dyDescent="0.2">
      <c r="A10" s="92">
        <v>3</v>
      </c>
      <c r="B10" s="92">
        <v>420000</v>
      </c>
      <c r="C10" s="93" t="s">
        <v>305</v>
      </c>
      <c r="D10" s="96"/>
      <c r="E10" s="96"/>
      <c r="F10" s="96"/>
      <c r="G10" s="96"/>
      <c r="H10" s="96"/>
      <c r="I10" s="96"/>
      <c r="J10" s="96"/>
    </row>
    <row r="11" spans="1:12" ht="16.899999999999999" customHeight="1" x14ac:dyDescent="0.2">
      <c r="A11" s="92">
        <v>4</v>
      </c>
      <c r="B11" s="92">
        <v>430000</v>
      </c>
      <c r="C11" s="93" t="s">
        <v>306</v>
      </c>
      <c r="D11" s="96"/>
      <c r="E11" s="96"/>
      <c r="F11" s="96"/>
      <c r="G11" s="96"/>
      <c r="H11" s="96"/>
      <c r="I11" s="96"/>
      <c r="J11" s="96"/>
    </row>
    <row r="12" spans="1:12" ht="16.899999999999999" customHeight="1" x14ac:dyDescent="0.2">
      <c r="A12" s="92">
        <v>5</v>
      </c>
      <c r="B12" s="92">
        <v>440000</v>
      </c>
      <c r="C12" s="93" t="s">
        <v>307</v>
      </c>
      <c r="D12" s="96"/>
      <c r="E12" s="96"/>
      <c r="F12" s="96"/>
      <c r="G12" s="96"/>
      <c r="H12" s="96"/>
      <c r="I12" s="96"/>
      <c r="J12" s="96"/>
    </row>
    <row r="13" spans="1:12" ht="16.899999999999999" customHeight="1" x14ac:dyDescent="0.2">
      <c r="A13" s="92">
        <v>6</v>
      </c>
      <c r="B13" s="92">
        <v>450000</v>
      </c>
      <c r="C13" s="93" t="s">
        <v>308</v>
      </c>
      <c r="D13" s="96"/>
      <c r="E13" s="96"/>
      <c r="F13" s="96"/>
      <c r="G13" s="96"/>
      <c r="H13" s="96"/>
      <c r="I13" s="96"/>
      <c r="J13" s="96"/>
    </row>
    <row r="14" spans="1:12" ht="16.899999999999999" customHeight="1" x14ac:dyDescent="0.2">
      <c r="A14" s="92">
        <v>7</v>
      </c>
      <c r="B14" s="92"/>
      <c r="C14" s="93" t="s">
        <v>309</v>
      </c>
      <c r="D14" s="97">
        <f t="shared" ref="D14:J14" si="0">SUBTOTAL(9,D9:D13)</f>
        <v>0</v>
      </c>
      <c r="E14" s="97">
        <f t="shared" si="0"/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</row>
    <row r="15" spans="1:12" ht="16.899999999999999" customHeight="1" x14ac:dyDescent="0.2">
      <c r="A15" s="92">
        <v>8</v>
      </c>
      <c r="B15" s="92">
        <v>460000</v>
      </c>
      <c r="C15" s="93" t="s">
        <v>310</v>
      </c>
      <c r="D15" s="96">
        <v>0</v>
      </c>
      <c r="E15" s="96"/>
      <c r="F15" s="96"/>
      <c r="G15" s="96"/>
      <c r="H15" s="96"/>
      <c r="I15" s="96"/>
      <c r="J15" s="96">
        <v>0</v>
      </c>
    </row>
    <row r="16" spans="1:12" ht="16.899999999999999" customHeight="1" x14ac:dyDescent="0.2">
      <c r="A16" s="92">
        <v>9</v>
      </c>
      <c r="B16" s="92"/>
      <c r="C16" s="93" t="s">
        <v>311</v>
      </c>
      <c r="D16" s="98">
        <f t="shared" ref="D16:J16" si="1">SUM(D14:D15)</f>
        <v>0</v>
      </c>
      <c r="E16" s="98">
        <f t="shared" si="1"/>
        <v>0</v>
      </c>
      <c r="F16" s="98">
        <f t="shared" si="1"/>
        <v>0</v>
      </c>
      <c r="G16" s="98">
        <f t="shared" si="1"/>
        <v>0</v>
      </c>
      <c r="H16" s="98">
        <f t="shared" si="1"/>
        <v>0</v>
      </c>
      <c r="I16" s="98">
        <f t="shared" si="1"/>
        <v>0</v>
      </c>
      <c r="J16" s="98">
        <f t="shared" si="1"/>
        <v>0</v>
      </c>
    </row>
    <row r="17" spans="1:10" ht="16.899999999999999" customHeight="1" x14ac:dyDescent="0.2">
      <c r="A17" s="92">
        <v>10</v>
      </c>
      <c r="B17" s="92"/>
      <c r="C17" s="93"/>
      <c r="D17" s="94"/>
      <c r="E17" s="94"/>
      <c r="F17" s="94"/>
      <c r="G17" s="94"/>
      <c r="H17" s="94"/>
      <c r="I17" s="94"/>
      <c r="J17" s="94"/>
    </row>
    <row r="18" spans="1:10" ht="16.899999999999999" customHeight="1" x14ac:dyDescent="0.2">
      <c r="A18" s="92">
        <v>11</v>
      </c>
      <c r="B18" s="92"/>
      <c r="C18" s="93" t="s">
        <v>312</v>
      </c>
      <c r="D18" s="94"/>
      <c r="E18" s="94"/>
      <c r="F18" s="94"/>
      <c r="G18" s="94"/>
      <c r="H18" s="94"/>
      <c r="I18" s="94"/>
      <c r="J18" s="94"/>
    </row>
    <row r="19" spans="1:10" ht="16.899999999999999" customHeight="1" x14ac:dyDescent="0.2">
      <c r="A19" s="92">
        <v>12</v>
      </c>
      <c r="B19" s="92">
        <v>500000</v>
      </c>
      <c r="C19" s="93" t="s">
        <v>313</v>
      </c>
      <c r="D19" s="96"/>
      <c r="E19" s="96"/>
      <c r="F19" s="96"/>
      <c r="G19" s="96"/>
      <c r="H19" s="96"/>
      <c r="I19" s="96"/>
      <c r="J19" s="96"/>
    </row>
    <row r="20" spans="1:10" ht="16.899999999999999" customHeight="1" x14ac:dyDescent="0.2">
      <c r="A20" s="92">
        <v>13</v>
      </c>
      <c r="B20" s="92">
        <v>600000</v>
      </c>
      <c r="C20" s="93" t="s">
        <v>314</v>
      </c>
      <c r="D20" s="96"/>
      <c r="E20" s="96"/>
      <c r="F20" s="96"/>
      <c r="G20" s="96"/>
      <c r="H20" s="96"/>
      <c r="I20" s="96"/>
      <c r="J20" s="96"/>
    </row>
    <row r="21" spans="1:10" ht="16.899999999999999" customHeight="1" x14ac:dyDescent="0.2">
      <c r="A21" s="92">
        <v>14</v>
      </c>
      <c r="B21" s="92">
        <v>700000</v>
      </c>
      <c r="C21" s="93" t="s">
        <v>315</v>
      </c>
      <c r="D21" s="96"/>
      <c r="E21" s="96"/>
      <c r="F21" s="96"/>
      <c r="G21" s="96"/>
      <c r="H21" s="96"/>
      <c r="I21" s="96"/>
      <c r="J21" s="96"/>
    </row>
    <row r="22" spans="1:10" ht="16.899999999999999" customHeight="1" x14ac:dyDescent="0.2">
      <c r="A22" s="92">
        <v>15</v>
      </c>
      <c r="B22" s="92">
        <v>800000</v>
      </c>
      <c r="C22" s="93" t="s">
        <v>316</v>
      </c>
      <c r="D22" s="96"/>
      <c r="E22" s="96"/>
      <c r="F22" s="96"/>
      <c r="G22" s="96"/>
      <c r="H22" s="96"/>
      <c r="I22" s="96"/>
      <c r="J22" s="96"/>
    </row>
    <row r="23" spans="1:10" ht="16.899999999999999" customHeight="1" x14ac:dyDescent="0.2">
      <c r="A23" s="92">
        <v>16</v>
      </c>
      <c r="B23" s="92">
        <v>910000</v>
      </c>
      <c r="C23" s="93" t="s">
        <v>317</v>
      </c>
      <c r="D23" s="96"/>
      <c r="E23" s="96"/>
      <c r="F23" s="96"/>
      <c r="G23" s="96"/>
      <c r="H23" s="96"/>
      <c r="I23" s="96"/>
      <c r="J23" s="96"/>
    </row>
    <row r="24" spans="1:10" ht="16.899999999999999" customHeight="1" x14ac:dyDescent="0.2">
      <c r="A24" s="92">
        <v>17</v>
      </c>
      <c r="B24" s="92"/>
      <c r="C24" s="93" t="s">
        <v>318</v>
      </c>
      <c r="D24" s="96">
        <f t="shared" ref="D24:J24" si="2">SUM(D19:D23)</f>
        <v>0</v>
      </c>
      <c r="E24" s="96">
        <f t="shared" si="2"/>
        <v>0</v>
      </c>
      <c r="F24" s="96">
        <f t="shared" si="2"/>
        <v>0</v>
      </c>
      <c r="G24" s="96">
        <f t="shared" si="2"/>
        <v>0</v>
      </c>
      <c r="H24" s="96">
        <f t="shared" si="2"/>
        <v>0</v>
      </c>
      <c r="I24" s="96">
        <f t="shared" si="2"/>
        <v>0</v>
      </c>
      <c r="J24" s="96">
        <f t="shared" si="2"/>
        <v>0</v>
      </c>
    </row>
    <row r="25" spans="1:10" ht="16.899999999999999" customHeight="1" x14ac:dyDescent="0.2">
      <c r="A25" s="92">
        <v>18</v>
      </c>
      <c r="B25" s="92"/>
      <c r="C25" s="93" t="s">
        <v>319</v>
      </c>
      <c r="D25" s="96">
        <v>0</v>
      </c>
      <c r="E25" s="96"/>
      <c r="F25" s="96"/>
      <c r="G25" s="96"/>
      <c r="H25" s="96"/>
      <c r="I25" s="96"/>
      <c r="J25" s="96"/>
    </row>
    <row r="26" spans="1:10" ht="16.899999999999999" customHeight="1" x14ac:dyDescent="0.2">
      <c r="A26" s="92">
        <v>19</v>
      </c>
      <c r="B26" s="92"/>
      <c r="C26" s="93" t="s">
        <v>320</v>
      </c>
      <c r="D26" s="97">
        <f>D24+D25</f>
        <v>0</v>
      </c>
      <c r="E26" s="97">
        <f t="shared" ref="E26:J26" si="3">SUM(E24:E25)</f>
        <v>0</v>
      </c>
      <c r="F26" s="97">
        <f t="shared" si="3"/>
        <v>0</v>
      </c>
      <c r="G26" s="97">
        <f t="shared" si="3"/>
        <v>0</v>
      </c>
      <c r="H26" s="97">
        <f t="shared" si="3"/>
        <v>0</v>
      </c>
      <c r="I26" s="97">
        <f t="shared" si="3"/>
        <v>0</v>
      </c>
      <c r="J26" s="97">
        <f t="shared" si="3"/>
        <v>0</v>
      </c>
    </row>
    <row r="27" spans="1:10" ht="16.899999999999999" customHeight="1" x14ac:dyDescent="0.2">
      <c r="A27" s="92">
        <v>20</v>
      </c>
      <c r="B27" s="92"/>
      <c r="C27" s="93" t="s">
        <v>321</v>
      </c>
      <c r="D27" s="96"/>
      <c r="E27" s="99"/>
      <c r="F27" s="99"/>
      <c r="G27" s="99"/>
      <c r="H27" s="99"/>
      <c r="I27" s="99"/>
      <c r="J27" s="99"/>
    </row>
    <row r="28" spans="1:10" ht="16.899999999999999" customHeight="1" x14ac:dyDescent="0.2">
      <c r="A28" s="92">
        <v>21</v>
      </c>
      <c r="B28" s="92"/>
      <c r="C28" s="93" t="s">
        <v>322</v>
      </c>
      <c r="D28" s="97">
        <f t="shared" ref="D28:J28" si="4">D26+D27</f>
        <v>0</v>
      </c>
      <c r="E28" s="97">
        <f t="shared" si="4"/>
        <v>0</v>
      </c>
      <c r="F28" s="97">
        <f t="shared" si="4"/>
        <v>0</v>
      </c>
      <c r="G28" s="97">
        <f t="shared" si="4"/>
        <v>0</v>
      </c>
      <c r="H28" s="97">
        <f t="shared" si="4"/>
        <v>0</v>
      </c>
      <c r="I28" s="97">
        <f t="shared" si="4"/>
        <v>0</v>
      </c>
      <c r="J28" s="97">
        <f t="shared" si="4"/>
        <v>0</v>
      </c>
    </row>
    <row r="29" spans="1:10" s="103" customFormat="1" ht="26.25" customHeight="1" x14ac:dyDescent="0.2">
      <c r="A29" s="100">
        <v>22</v>
      </c>
      <c r="B29" s="100"/>
      <c r="C29" s="101" t="s">
        <v>202</v>
      </c>
      <c r="D29" s="102" t="str">
        <f t="shared" ref="D29:J29" si="5">IF(D15-D25=0,"  ","Transfers do not balance")</f>
        <v xml:space="preserve">  </v>
      </c>
      <c r="E29" s="102" t="str">
        <f t="shared" si="5"/>
        <v xml:space="preserve">  </v>
      </c>
      <c r="F29" s="102" t="str">
        <f t="shared" si="5"/>
        <v xml:space="preserve">  </v>
      </c>
      <c r="G29" s="102" t="str">
        <f t="shared" si="5"/>
        <v xml:space="preserve">  </v>
      </c>
      <c r="H29" s="102" t="str">
        <f t="shared" si="5"/>
        <v xml:space="preserve">  </v>
      </c>
      <c r="I29" s="102" t="str">
        <f t="shared" si="5"/>
        <v xml:space="preserve">  </v>
      </c>
      <c r="J29" s="102" t="str">
        <f t="shared" si="5"/>
        <v xml:space="preserve">  </v>
      </c>
    </row>
    <row r="30" spans="1:10" ht="16.899999999999999" customHeight="1" x14ac:dyDescent="0.2">
      <c r="A30" s="92">
        <v>23</v>
      </c>
      <c r="B30" s="92"/>
      <c r="C30" s="93" t="s">
        <v>323</v>
      </c>
      <c r="D30" s="96">
        <v>0</v>
      </c>
      <c r="E30" s="96">
        <v>0</v>
      </c>
      <c r="F30" s="96"/>
      <c r="G30" s="96"/>
      <c r="H30" s="96"/>
      <c r="I30" s="96"/>
      <c r="J30" s="96"/>
    </row>
    <row r="31" spans="1:10" ht="16.899999999999999" customHeight="1" x14ac:dyDescent="0.2">
      <c r="A31" s="92">
        <v>24</v>
      </c>
      <c r="B31" s="92"/>
      <c r="C31" s="93" t="s">
        <v>324</v>
      </c>
      <c r="D31" s="97">
        <f t="shared" ref="D31:J31" si="6">+D16</f>
        <v>0</v>
      </c>
      <c r="E31" s="97">
        <f t="shared" si="6"/>
        <v>0</v>
      </c>
      <c r="F31" s="97">
        <f t="shared" si="6"/>
        <v>0</v>
      </c>
      <c r="G31" s="97">
        <f>+G16</f>
        <v>0</v>
      </c>
      <c r="H31" s="97">
        <f t="shared" si="6"/>
        <v>0</v>
      </c>
      <c r="I31" s="97">
        <f t="shared" si="6"/>
        <v>0</v>
      </c>
      <c r="J31" s="97">
        <f t="shared" si="6"/>
        <v>0</v>
      </c>
    </row>
    <row r="32" spans="1:10" ht="16.899999999999999" customHeight="1" x14ac:dyDescent="0.2">
      <c r="A32" s="92">
        <v>25</v>
      </c>
      <c r="B32" s="92"/>
      <c r="C32" s="93" t="s">
        <v>325</v>
      </c>
      <c r="D32" s="97">
        <f t="shared" ref="D32:J32" si="7">+D28</f>
        <v>0</v>
      </c>
      <c r="E32" s="97">
        <f t="shared" si="7"/>
        <v>0</v>
      </c>
      <c r="F32" s="97">
        <f t="shared" si="7"/>
        <v>0</v>
      </c>
      <c r="G32" s="97">
        <f>+G28</f>
        <v>0</v>
      </c>
      <c r="H32" s="97">
        <f t="shared" si="7"/>
        <v>0</v>
      </c>
      <c r="I32" s="97">
        <f t="shared" si="7"/>
        <v>0</v>
      </c>
      <c r="J32" s="97">
        <f t="shared" si="7"/>
        <v>0</v>
      </c>
    </row>
    <row r="33" spans="1:10" ht="16.899999999999999" customHeight="1" x14ac:dyDescent="0.2">
      <c r="A33" s="92">
        <v>26</v>
      </c>
      <c r="B33" s="92"/>
      <c r="C33" s="93" t="s">
        <v>326</v>
      </c>
      <c r="D33" s="98">
        <f>D30+D31-D32</f>
        <v>0</v>
      </c>
      <c r="E33" s="98">
        <f t="shared" ref="E33:J33" si="8">E30+E31-E32</f>
        <v>0</v>
      </c>
      <c r="F33" s="98">
        <f t="shared" si="8"/>
        <v>0</v>
      </c>
      <c r="G33" s="98">
        <f t="shared" si="8"/>
        <v>0</v>
      </c>
      <c r="H33" s="98">
        <f t="shared" si="8"/>
        <v>0</v>
      </c>
      <c r="I33" s="98">
        <f t="shared" si="8"/>
        <v>0</v>
      </c>
      <c r="J33" s="98">
        <f t="shared" si="8"/>
        <v>0</v>
      </c>
    </row>
    <row r="34" spans="1:10" ht="16.899999999999999" customHeight="1" x14ac:dyDescent="0.2">
      <c r="A34" s="93"/>
      <c r="B34" s="92"/>
      <c r="C34" s="93"/>
      <c r="D34" s="94"/>
      <c r="E34" s="94"/>
      <c r="F34" s="94"/>
      <c r="G34" s="94"/>
      <c r="H34" s="94"/>
      <c r="I34" s="94"/>
      <c r="J34" s="94"/>
    </row>
    <row r="35" spans="1:10" ht="9.9499999999999993" customHeight="1" x14ac:dyDescent="0.2"/>
    <row r="36" spans="1:10" ht="15.75" x14ac:dyDescent="0.25">
      <c r="C36" s="104" t="s">
        <v>327</v>
      </c>
    </row>
    <row r="37" spans="1:10" ht="6.95" customHeight="1" x14ac:dyDescent="0.2"/>
    <row r="38" spans="1:10" ht="9.9499999999999993" customHeight="1" x14ac:dyDescent="0.2">
      <c r="A38" s="105" t="str">
        <f ca="1">CELL("filename",A38)</f>
        <v>G:\PublicSchoolFinance\Budget\School Budget\Budget 2025\Forms\Ready to Post\[2025-Revenues.xlsx]smwksht pg1</v>
      </c>
    </row>
    <row r="40" spans="1:10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106"/>
    </row>
    <row r="42" spans="1:10" x14ac:dyDescent="0.2">
      <c r="D42" s="107">
        <f>D30+D31</f>
        <v>0</v>
      </c>
    </row>
  </sheetData>
  <pageMargins left="0.3" right="0.75" top="1" bottom="1" header="0.5" footer="0.5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customWidth="1"/>
    <col min="10" max="10" width="10.21875" customWidth="1"/>
    <col min="11" max="11" width="9.88671875" customWidth="1"/>
    <col min="12" max="12" width="10.21875" customWidth="1"/>
  </cols>
  <sheetData>
    <row r="1" spans="1:12" s="7" customFormat="1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206</v>
      </c>
    </row>
    <row r="2" spans="1:12" ht="15.75" customHeight="1" x14ac:dyDescent="0.25">
      <c r="A2" s="2"/>
      <c r="B2" s="2"/>
      <c r="C2" s="2"/>
      <c r="D2" s="2"/>
      <c r="E2" s="4" t="s">
        <v>2</v>
      </c>
      <c r="F2" s="9"/>
      <c r="G2" s="5"/>
      <c r="H2" s="5"/>
      <c r="I2" s="80" t="s">
        <v>207</v>
      </c>
      <c r="J2" s="81" t="s">
        <v>208</v>
      </c>
      <c r="K2" s="82"/>
      <c r="L2" s="82"/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80" t="s">
        <v>209</v>
      </c>
      <c r="J3" s="81" t="s">
        <v>210</v>
      </c>
      <c r="K3" s="82" t="s">
        <v>202</v>
      </c>
      <c r="L3" s="82"/>
    </row>
    <row r="4" spans="1:12" s="7" customFormat="1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7" customFormat="1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s="7" customFormat="1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s="7" customFormat="1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s="7" customFormat="1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s="7" customFormat="1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s="7" customFormat="1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s="7" customFormat="1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s="7" customFormat="1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s="7" customFormat="1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s="7" customFormat="1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s="7" customFormat="1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s="7" customFormat="1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s="7" customFormat="1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s="7" customFormat="1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s="7" customFormat="1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s="7" customFormat="1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s="7" customFormat="1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s="7" customFormat="1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s="7" customFormat="1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s="7" customFormat="1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s="7" customFormat="1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s="7" customFormat="1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s="7" customFormat="1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s="7" customFormat="1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s="7" customFormat="1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s="7" customFormat="1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s="7" customFormat="1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s="7" customFormat="1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s="7" customFormat="1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s="7" customFormat="1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s="7" customFormat="1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s="7" customFormat="1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s="7" customFormat="1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s="7" customFormat="1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s="7" customFormat="1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s="7" customFormat="1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s="7" customFormat="1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s="7" customFormat="1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s="7" customFormat="1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s="7" customFormat="1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s="7" customFormat="1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s="7" customFormat="1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s="7" customFormat="1" ht="12.95" customHeight="1" x14ac:dyDescent="0.2">
      <c r="A47" s="77" t="str">
        <f ca="1">CELL("FILENAME",A1)</f>
        <v>G:\PublicSchoolFinance\Budget\School Budget\Budget 2025\Forms\Ready to Post\[2025-Revenues.xlsx]Special Local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pageSetUpPr fitToPage="1"/>
  </sheetPr>
  <dimension ref="A1:J38"/>
  <sheetViews>
    <sheetView zoomScaleNormal="100" workbookViewId="0">
      <selection activeCell="O36" sqref="O36"/>
    </sheetView>
  </sheetViews>
  <sheetFormatPr defaultRowHeight="15" x14ac:dyDescent="0.2"/>
  <cols>
    <col min="1" max="1" width="4.77734375" customWidth="1"/>
    <col min="2" max="2" width="7.77734375" customWidth="1"/>
    <col min="3" max="3" width="30.77734375" customWidth="1"/>
    <col min="4" max="9" width="16.6640625" customWidth="1"/>
  </cols>
  <sheetData>
    <row r="1" spans="1:9" ht="15.75" x14ac:dyDescent="0.25">
      <c r="A1" s="1"/>
      <c r="B1" s="83"/>
      <c r="C1" s="3"/>
      <c r="D1" s="85" t="s">
        <v>283</v>
      </c>
      <c r="E1" s="84"/>
      <c r="F1" s="84"/>
      <c r="G1" s="84"/>
      <c r="H1" s="83"/>
      <c r="I1" s="86"/>
    </row>
    <row r="2" spans="1:9" x14ac:dyDescent="0.2">
      <c r="D2" s="9" t="str">
        <f>Form!E3</f>
        <v>July 1, 2024 - June 30, 2025</v>
      </c>
      <c r="E2" s="13"/>
      <c r="F2" s="9"/>
      <c r="G2" s="9"/>
    </row>
    <row r="3" spans="1:9" ht="9.9499999999999993" customHeight="1" x14ac:dyDescent="0.2"/>
    <row r="4" spans="1:9" x14ac:dyDescent="0.2">
      <c r="A4" s="87"/>
      <c r="B4" s="87"/>
      <c r="C4" s="87"/>
      <c r="D4" s="88" t="s">
        <v>328</v>
      </c>
      <c r="E4" s="88" t="s">
        <v>329</v>
      </c>
      <c r="F4" s="88" t="s">
        <v>330</v>
      </c>
      <c r="G4" s="88" t="s">
        <v>331</v>
      </c>
      <c r="H4" s="88" t="s">
        <v>332</v>
      </c>
      <c r="I4" s="88" t="s">
        <v>333</v>
      </c>
    </row>
    <row r="5" spans="1:9" x14ac:dyDescent="0.2">
      <c r="A5" s="89"/>
      <c r="B5" s="89"/>
      <c r="C5" s="89"/>
      <c r="D5" s="90" t="s">
        <v>291</v>
      </c>
      <c r="E5" s="90" t="s">
        <v>334</v>
      </c>
      <c r="F5" s="90" t="s">
        <v>335</v>
      </c>
      <c r="G5" s="90" t="s">
        <v>336</v>
      </c>
      <c r="H5" s="90" t="s">
        <v>335</v>
      </c>
      <c r="I5" s="90" t="s">
        <v>335</v>
      </c>
    </row>
    <row r="6" spans="1:9" ht="9.9499999999999993" customHeight="1" x14ac:dyDescent="0.2">
      <c r="A6" s="89"/>
      <c r="B6" s="89"/>
      <c r="C6" s="89"/>
      <c r="D6" s="90"/>
      <c r="E6" s="90"/>
      <c r="F6" s="90"/>
      <c r="G6" s="90"/>
      <c r="H6" s="90"/>
      <c r="I6" s="90"/>
    </row>
    <row r="7" spans="1:9" x14ac:dyDescent="0.2">
      <c r="A7" s="91" t="s">
        <v>297</v>
      </c>
      <c r="B7" s="91" t="s">
        <v>298</v>
      </c>
      <c r="C7" s="91" t="s">
        <v>299</v>
      </c>
      <c r="D7" s="91">
        <v>410</v>
      </c>
      <c r="E7" s="91" t="s">
        <v>337</v>
      </c>
      <c r="F7" s="91">
        <v>510</v>
      </c>
      <c r="G7" s="91">
        <v>610</v>
      </c>
      <c r="H7" s="91" t="s">
        <v>338</v>
      </c>
      <c r="I7" s="91"/>
    </row>
    <row r="8" spans="1:9" ht="16.899999999999999" customHeight="1" x14ac:dyDescent="0.2">
      <c r="A8" s="92">
        <v>1</v>
      </c>
      <c r="B8" s="92"/>
      <c r="C8" s="93" t="s">
        <v>303</v>
      </c>
      <c r="D8" s="94"/>
      <c r="E8" s="94"/>
      <c r="F8" s="94"/>
      <c r="G8" s="94"/>
      <c r="H8" s="94"/>
      <c r="I8" s="97"/>
    </row>
    <row r="9" spans="1:9" ht="16.899999999999999" customHeight="1" x14ac:dyDescent="0.2">
      <c r="A9" s="92">
        <v>2</v>
      </c>
      <c r="B9" s="92">
        <v>410000</v>
      </c>
      <c r="C9" s="93" t="s">
        <v>304</v>
      </c>
      <c r="D9" s="95"/>
      <c r="E9" s="95"/>
      <c r="F9" s="95"/>
      <c r="G9" s="95"/>
      <c r="H9" s="95"/>
      <c r="I9" s="97">
        <f>SUM(D9:H9)+SUM('smwksht pg1'!D9:J9)</f>
        <v>0</v>
      </c>
    </row>
    <row r="10" spans="1:9" ht="16.899999999999999" customHeight="1" x14ac:dyDescent="0.2">
      <c r="A10" s="92">
        <v>3</v>
      </c>
      <c r="B10" s="92">
        <v>420000</v>
      </c>
      <c r="C10" s="93" t="s">
        <v>305</v>
      </c>
      <c r="D10" s="96"/>
      <c r="E10" s="96"/>
      <c r="F10" s="96"/>
      <c r="G10" s="96"/>
      <c r="H10" s="96"/>
      <c r="I10" s="97">
        <f>SUM(D10:H10)+SUM('smwksht pg1'!D10:J10)</f>
        <v>0</v>
      </c>
    </row>
    <row r="11" spans="1:9" ht="16.899999999999999" customHeight="1" x14ac:dyDescent="0.2">
      <c r="A11" s="92">
        <v>4</v>
      </c>
      <c r="B11" s="92">
        <v>430000</v>
      </c>
      <c r="C11" s="93" t="s">
        <v>306</v>
      </c>
      <c r="D11" s="96"/>
      <c r="E11" s="96"/>
      <c r="F11" s="96"/>
      <c r="G11" s="96"/>
      <c r="H11" s="96"/>
      <c r="I11" s="97">
        <f>SUM(D11:H11)+SUM('smwksht pg1'!D11:J11)</f>
        <v>0</v>
      </c>
    </row>
    <row r="12" spans="1:9" ht="16.899999999999999" customHeight="1" x14ac:dyDescent="0.2">
      <c r="A12" s="92">
        <v>5</v>
      </c>
      <c r="B12" s="92">
        <v>440000</v>
      </c>
      <c r="C12" s="93" t="s">
        <v>307</v>
      </c>
      <c r="D12" s="96"/>
      <c r="E12" s="96"/>
      <c r="F12" s="96"/>
      <c r="G12" s="96"/>
      <c r="H12" s="96"/>
      <c r="I12" s="97">
        <f>SUM(D12:H12)+SUM('smwksht pg1'!D12:J12)</f>
        <v>0</v>
      </c>
    </row>
    <row r="13" spans="1:9" ht="16.899999999999999" customHeight="1" x14ac:dyDescent="0.2">
      <c r="A13" s="92">
        <v>6</v>
      </c>
      <c r="B13" s="92">
        <v>450000</v>
      </c>
      <c r="C13" s="93" t="s">
        <v>308</v>
      </c>
      <c r="D13" s="96"/>
      <c r="E13" s="96"/>
      <c r="F13" s="96"/>
      <c r="G13" s="96"/>
      <c r="H13" s="96"/>
      <c r="I13" s="97">
        <f>SUM(D13:H13)+SUM('smwksht pg1'!D13:J13)</f>
        <v>0</v>
      </c>
    </row>
    <row r="14" spans="1:9" ht="16.899999999999999" customHeight="1" x14ac:dyDescent="0.2">
      <c r="A14" s="92">
        <v>7</v>
      </c>
      <c r="B14" s="92"/>
      <c r="C14" s="93" t="s">
        <v>309</v>
      </c>
      <c r="D14" s="97">
        <f t="shared" ref="D14:I14" si="0">SUBTOTAL(9,D9:D13)</f>
        <v>0</v>
      </c>
      <c r="E14" s="97">
        <f t="shared" si="0"/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</row>
    <row r="15" spans="1:9" ht="16.899999999999999" customHeight="1" x14ac:dyDescent="0.2">
      <c r="A15" s="92">
        <v>8</v>
      </c>
      <c r="B15" s="92">
        <v>460000</v>
      </c>
      <c r="C15" s="93" t="s">
        <v>310</v>
      </c>
      <c r="D15" s="96">
        <v>0</v>
      </c>
      <c r="E15" s="96"/>
      <c r="F15" s="96"/>
      <c r="G15" s="96"/>
      <c r="H15" s="96"/>
      <c r="I15" s="97">
        <f>SUM(D15:H15)+SUM('smwksht pg1'!D15:J15)</f>
        <v>0</v>
      </c>
    </row>
    <row r="16" spans="1:9" ht="16.899999999999999" customHeight="1" x14ac:dyDescent="0.2">
      <c r="A16" s="92">
        <v>9</v>
      </c>
      <c r="B16" s="92"/>
      <c r="C16" s="93" t="s">
        <v>311</v>
      </c>
      <c r="D16" s="98">
        <f t="shared" ref="D16:I16" si="1">SUM(D14:D15)</f>
        <v>0</v>
      </c>
      <c r="E16" s="98">
        <f t="shared" si="1"/>
        <v>0</v>
      </c>
      <c r="F16" s="98">
        <f t="shared" si="1"/>
        <v>0</v>
      </c>
      <c r="G16" s="98">
        <f t="shared" si="1"/>
        <v>0</v>
      </c>
      <c r="H16" s="98">
        <f t="shared" si="1"/>
        <v>0</v>
      </c>
      <c r="I16" s="98">
        <f t="shared" si="1"/>
        <v>0</v>
      </c>
    </row>
    <row r="17" spans="1:10" ht="16.899999999999999" customHeight="1" x14ac:dyDescent="0.2">
      <c r="A17" s="92">
        <v>10</v>
      </c>
      <c r="B17" s="92"/>
      <c r="C17" s="93"/>
      <c r="D17" s="97"/>
      <c r="E17" s="97"/>
      <c r="F17" s="97"/>
      <c r="G17" s="97"/>
      <c r="H17" s="97"/>
      <c r="I17" s="97"/>
    </row>
    <row r="18" spans="1:10" ht="16.899999999999999" customHeight="1" x14ac:dyDescent="0.2">
      <c r="A18" s="92">
        <v>11</v>
      </c>
      <c r="B18" s="92"/>
      <c r="C18" s="93" t="s">
        <v>312</v>
      </c>
      <c r="D18" s="97"/>
      <c r="E18" s="97"/>
      <c r="F18" s="97"/>
      <c r="G18" s="97"/>
      <c r="H18" s="97"/>
      <c r="I18" s="97"/>
    </row>
    <row r="19" spans="1:10" ht="16.899999999999999" customHeight="1" x14ac:dyDescent="0.2">
      <c r="A19" s="92">
        <v>12</v>
      </c>
      <c r="B19" s="92">
        <v>500000</v>
      </c>
      <c r="C19" s="93" t="s">
        <v>313</v>
      </c>
      <c r="D19" s="96"/>
      <c r="E19" s="96"/>
      <c r="F19" s="96"/>
      <c r="G19" s="96"/>
      <c r="H19" s="96"/>
      <c r="I19" s="97">
        <f>SUM(D19:H19)+SUM('smwksht pg1'!D19:J19)</f>
        <v>0</v>
      </c>
    </row>
    <row r="20" spans="1:10" ht="16.899999999999999" customHeight="1" x14ac:dyDescent="0.2">
      <c r="A20" s="92">
        <v>13</v>
      </c>
      <c r="B20" s="92">
        <v>600000</v>
      </c>
      <c r="C20" s="93" t="s">
        <v>314</v>
      </c>
      <c r="D20" s="96"/>
      <c r="E20" s="96"/>
      <c r="F20" s="96"/>
      <c r="G20" s="96"/>
      <c r="H20" s="96"/>
      <c r="I20" s="97">
        <v>0</v>
      </c>
    </row>
    <row r="21" spans="1:10" ht="16.899999999999999" customHeight="1" x14ac:dyDescent="0.2">
      <c r="A21" s="92">
        <v>14</v>
      </c>
      <c r="B21" s="92">
        <v>700000</v>
      </c>
      <c r="C21" s="93" t="s">
        <v>315</v>
      </c>
      <c r="D21" s="96"/>
      <c r="E21" s="96"/>
      <c r="F21" s="96"/>
      <c r="G21" s="96"/>
      <c r="H21" s="96"/>
      <c r="I21" s="97">
        <f>SUM(D21:H21)+SUM('smwksht pg1'!D21:J21)</f>
        <v>0</v>
      </c>
    </row>
    <row r="22" spans="1:10" ht="16.899999999999999" customHeight="1" x14ac:dyDescent="0.2">
      <c r="A22" s="92">
        <v>15</v>
      </c>
      <c r="B22" s="92">
        <v>800000</v>
      </c>
      <c r="C22" s="93" t="s">
        <v>316</v>
      </c>
      <c r="D22" s="96"/>
      <c r="E22" s="96"/>
      <c r="F22" s="96"/>
      <c r="G22" s="96"/>
      <c r="H22" s="96"/>
      <c r="I22" s="97">
        <f>SUM(D22:H22)+SUM('smwksht pg1'!D22:J22)</f>
        <v>0</v>
      </c>
    </row>
    <row r="23" spans="1:10" ht="16.899999999999999" customHeight="1" x14ac:dyDescent="0.2">
      <c r="A23" s="92">
        <v>16</v>
      </c>
      <c r="B23" s="92">
        <v>910000</v>
      </c>
      <c r="C23" s="93" t="s">
        <v>317</v>
      </c>
      <c r="D23" s="96"/>
      <c r="E23" s="96"/>
      <c r="F23" s="96"/>
      <c r="G23" s="96"/>
      <c r="H23" s="96"/>
      <c r="I23" s="97">
        <f>SUM(D23:H23)+SUM('smwksht pg1'!D23:J23)</f>
        <v>0</v>
      </c>
    </row>
    <row r="24" spans="1:10" ht="16.899999999999999" customHeight="1" x14ac:dyDescent="0.2">
      <c r="A24" s="92">
        <v>17</v>
      </c>
      <c r="B24" s="92"/>
      <c r="C24" s="93" t="s">
        <v>318</v>
      </c>
      <c r="D24" s="96">
        <f>SUM(D19:D23)</f>
        <v>0</v>
      </c>
      <c r="E24" s="96">
        <f>SUM(E19:E23)</f>
        <v>0</v>
      </c>
      <c r="F24" s="96">
        <f>SUM(F19:F23)</f>
        <v>0</v>
      </c>
      <c r="G24" s="96">
        <f>SUM(G19:G23)</f>
        <v>0</v>
      </c>
      <c r="H24" s="96">
        <f>SUM(H19:H23)</f>
        <v>0</v>
      </c>
      <c r="I24" s="97">
        <f>SUM(D24:H24)+SUM('smwksht pg1'!D24:J24)</f>
        <v>0</v>
      </c>
    </row>
    <row r="25" spans="1:10" ht="16.899999999999999" customHeight="1" x14ac:dyDescent="0.2">
      <c r="A25" s="92">
        <v>18</v>
      </c>
      <c r="B25" s="92"/>
      <c r="C25" s="93" t="s">
        <v>319</v>
      </c>
      <c r="D25" s="96"/>
      <c r="E25" s="96"/>
      <c r="F25" s="96"/>
      <c r="G25" s="96"/>
      <c r="H25" s="96"/>
      <c r="I25" s="97">
        <f>SUM(D25:H25)+SUM('smwksht pg1'!D25:J25)</f>
        <v>0</v>
      </c>
    </row>
    <row r="26" spans="1:10" ht="16.899999999999999" customHeight="1" x14ac:dyDescent="0.2">
      <c r="A26" s="92">
        <v>19</v>
      </c>
      <c r="B26" s="92"/>
      <c r="C26" s="93" t="s">
        <v>320</v>
      </c>
      <c r="D26" s="97">
        <f t="shared" ref="D26:I26" si="2">D24+D25</f>
        <v>0</v>
      </c>
      <c r="E26" s="97">
        <f t="shared" si="2"/>
        <v>0</v>
      </c>
      <c r="F26" s="97">
        <f t="shared" si="2"/>
        <v>0</v>
      </c>
      <c r="G26" s="97">
        <f t="shared" si="2"/>
        <v>0</v>
      </c>
      <c r="H26" s="97">
        <f t="shared" si="2"/>
        <v>0</v>
      </c>
      <c r="I26" s="97">
        <f t="shared" si="2"/>
        <v>0</v>
      </c>
    </row>
    <row r="27" spans="1:10" ht="16.899999999999999" customHeight="1" x14ac:dyDescent="0.2">
      <c r="A27" s="92">
        <v>20</v>
      </c>
      <c r="B27" s="92"/>
      <c r="C27" s="93" t="s">
        <v>321</v>
      </c>
      <c r="D27" s="99"/>
      <c r="E27" s="99"/>
      <c r="F27" s="99"/>
      <c r="G27" s="99"/>
      <c r="H27" s="99"/>
      <c r="I27" s="99"/>
    </row>
    <row r="28" spans="1:10" ht="16.899999999999999" customHeight="1" x14ac:dyDescent="0.2">
      <c r="A28" s="92">
        <v>21</v>
      </c>
      <c r="B28" s="92"/>
      <c r="C28" s="93" t="s">
        <v>322</v>
      </c>
      <c r="D28" s="97">
        <f t="shared" ref="D28:I28" si="3">D26+D27</f>
        <v>0</v>
      </c>
      <c r="E28" s="97">
        <f t="shared" si="3"/>
        <v>0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</row>
    <row r="29" spans="1:10" ht="23.25" customHeight="1" x14ac:dyDescent="0.2">
      <c r="A29" s="92">
        <v>22</v>
      </c>
      <c r="B29" s="92"/>
      <c r="C29" s="93"/>
      <c r="D29" s="102" t="str">
        <f t="shared" ref="D29:J29" si="4">IF(D15-D25=0,"  ","Transfers do not balance")</f>
        <v xml:space="preserve">  </v>
      </c>
      <c r="E29" s="102" t="str">
        <f t="shared" si="4"/>
        <v xml:space="preserve">  </v>
      </c>
      <c r="F29" s="102" t="str">
        <f t="shared" si="4"/>
        <v xml:space="preserve">  </v>
      </c>
      <c r="G29" s="102" t="str">
        <f t="shared" si="4"/>
        <v xml:space="preserve">  </v>
      </c>
      <c r="H29" s="102" t="str">
        <f t="shared" si="4"/>
        <v xml:space="preserve">  </v>
      </c>
      <c r="I29" s="102" t="str">
        <f t="shared" si="4"/>
        <v xml:space="preserve">  </v>
      </c>
      <c r="J29" s="102" t="str">
        <f t="shared" si="4"/>
        <v xml:space="preserve">  </v>
      </c>
    </row>
    <row r="30" spans="1:10" ht="16.899999999999999" customHeight="1" x14ac:dyDescent="0.2">
      <c r="A30" s="92">
        <v>23</v>
      </c>
      <c r="B30" s="92"/>
      <c r="C30" s="93" t="s">
        <v>323</v>
      </c>
      <c r="D30" s="96"/>
      <c r="E30" s="96"/>
      <c r="F30" s="96"/>
      <c r="G30" s="96"/>
      <c r="H30" s="96"/>
      <c r="I30" s="96"/>
    </row>
    <row r="31" spans="1:10" ht="16.899999999999999" customHeight="1" x14ac:dyDescent="0.2">
      <c r="A31" s="92">
        <v>24</v>
      </c>
      <c r="B31" s="92"/>
      <c r="C31" s="93" t="s">
        <v>324</v>
      </c>
      <c r="D31" s="97">
        <f t="shared" ref="D31:I31" si="5">+D16</f>
        <v>0</v>
      </c>
      <c r="E31" s="97">
        <f t="shared" si="5"/>
        <v>0</v>
      </c>
      <c r="F31" s="97">
        <f t="shared" si="5"/>
        <v>0</v>
      </c>
      <c r="G31" s="97">
        <f t="shared" si="5"/>
        <v>0</v>
      </c>
      <c r="H31" s="97">
        <f t="shared" si="5"/>
        <v>0</v>
      </c>
      <c r="I31" s="97">
        <f t="shared" si="5"/>
        <v>0</v>
      </c>
    </row>
    <row r="32" spans="1:10" ht="16.899999999999999" customHeight="1" x14ac:dyDescent="0.2">
      <c r="A32" s="92">
        <v>25</v>
      </c>
      <c r="B32" s="92"/>
      <c r="C32" s="93" t="s">
        <v>325</v>
      </c>
      <c r="D32" s="97">
        <f t="shared" ref="D32:I32" si="6">+D28</f>
        <v>0</v>
      </c>
      <c r="E32" s="97">
        <f t="shared" si="6"/>
        <v>0</v>
      </c>
      <c r="F32" s="97">
        <f t="shared" si="6"/>
        <v>0</v>
      </c>
      <c r="G32" s="97">
        <f t="shared" si="6"/>
        <v>0</v>
      </c>
      <c r="H32" s="97">
        <f t="shared" si="6"/>
        <v>0</v>
      </c>
      <c r="I32" s="97">
        <f t="shared" si="6"/>
        <v>0</v>
      </c>
    </row>
    <row r="33" spans="1:9" ht="16.899999999999999" customHeight="1" x14ac:dyDescent="0.2">
      <c r="A33" s="92">
        <v>26</v>
      </c>
      <c r="B33" s="92"/>
      <c r="C33" s="93" t="s">
        <v>326</v>
      </c>
      <c r="D33" s="98">
        <f t="shared" ref="D33:I33" si="7">D30+D31-D32</f>
        <v>0</v>
      </c>
      <c r="E33" s="98">
        <f t="shared" si="7"/>
        <v>0</v>
      </c>
      <c r="F33" s="98">
        <f t="shared" si="7"/>
        <v>0</v>
      </c>
      <c r="G33" s="98">
        <f t="shared" si="7"/>
        <v>0</v>
      </c>
      <c r="H33" s="98">
        <f t="shared" si="7"/>
        <v>0</v>
      </c>
      <c r="I33" s="98">
        <f t="shared" si="7"/>
        <v>0</v>
      </c>
    </row>
    <row r="34" spans="1:9" ht="6.95" customHeight="1" x14ac:dyDescent="0.2">
      <c r="A34" s="93"/>
      <c r="B34" s="92"/>
      <c r="C34" s="93"/>
      <c r="D34" s="93"/>
      <c r="E34" s="93"/>
      <c r="F34" s="93"/>
      <c r="G34" s="93"/>
      <c r="H34" s="93"/>
      <c r="I34" s="93"/>
    </row>
    <row r="35" spans="1:9" ht="6.95" customHeight="1" x14ac:dyDescent="0.2"/>
    <row r="36" spans="1:9" ht="15.75" x14ac:dyDescent="0.25">
      <c r="C36" s="104" t="s">
        <v>327</v>
      </c>
    </row>
    <row r="37" spans="1:9" ht="2.1" customHeight="1" x14ac:dyDescent="0.2"/>
    <row r="38" spans="1:9" ht="9.9499999999999993" customHeight="1" x14ac:dyDescent="0.2">
      <c r="A38" s="105" t="str">
        <f ca="1">CELL("filename",A38)</f>
        <v>G:\PublicSchoolFinance\Budget\School Budget\Budget 2025\Forms\Ready to Post\[2025-Revenues.xlsx]smwksht pg2</v>
      </c>
    </row>
  </sheetData>
  <pageMargins left="0.3" right="0.75" top="1" bottom="1" header="0.5" footer="0.5"/>
  <pageSetup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211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339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340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Post\[2025-Revenues.xlsx]238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L441"/>
  <sheetViews>
    <sheetView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214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212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213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Post\[2025-Revenues.xlsx]240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6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215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216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217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218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Post\[2025-Revenues.xlsx]243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L441"/>
  <sheetViews>
    <sheetView defaultGridColor="0" colorId="22" zoomScaleNormal="100" workbookViewId="0">
      <selection activeCell="N47" sqref="N47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221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219</v>
      </c>
    </row>
    <row r="3" spans="1:12" ht="14.1" customHeight="1" x14ac:dyDescent="0.2">
      <c r="A3" s="2"/>
      <c r="B3" s="2"/>
      <c r="C3" s="2"/>
      <c r="D3" s="2"/>
      <c r="E3" s="9" t="s">
        <v>360</v>
      </c>
      <c r="F3" s="13"/>
      <c r="G3" s="5"/>
      <c r="H3" s="5"/>
      <c r="I3" s="2"/>
      <c r="L3" s="79" t="s">
        <v>220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20">
        <v>437000</v>
      </c>
      <c r="I19" s="121" t="s">
        <v>377</v>
      </c>
      <c r="J19" s="122"/>
      <c r="K19" s="122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8">
        <f>SUBTOTAL(9,J10:J21)</f>
        <v>0</v>
      </c>
      <c r="K22" s="109" t="s">
        <v>16</v>
      </c>
      <c r="L22" s="108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2"/>
      <c r="I23" s="112"/>
      <c r="J23" s="112"/>
      <c r="K23" s="112"/>
      <c r="L23" s="113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367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4">
        <f>SUBTOTAL(9,J25:J33)</f>
        <v>0</v>
      </c>
      <c r="K34" s="109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2"/>
      <c r="I35" s="112"/>
      <c r="J35" s="112"/>
      <c r="K35" s="112"/>
      <c r="L35" s="119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368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8" t="s">
        <v>171</v>
      </c>
      <c r="I37" s="124" t="s">
        <v>369</v>
      </c>
      <c r="J37" s="126"/>
      <c r="K37" s="126"/>
      <c r="L37" s="130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29"/>
      <c r="I38" s="125"/>
      <c r="J38" s="125"/>
      <c r="K38" s="127"/>
      <c r="L38" s="127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370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G:\PublicSchoolFinance\Budget\School Budget\Budget 2025\Forms\Ready to Post\[2025-Revenues.xlsx]245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10</vt:i4>
      </vt:variant>
    </vt:vector>
  </HeadingPairs>
  <TitlesOfParts>
    <vt:vector size="50" baseType="lpstr">
      <vt:lpstr>Form</vt:lpstr>
      <vt:lpstr>100</vt:lpstr>
      <vt:lpstr>220</vt:lpstr>
      <vt:lpstr>Special Local</vt:lpstr>
      <vt:lpstr>238</vt:lpstr>
      <vt:lpstr>240</vt:lpstr>
      <vt:lpstr>241</vt:lpstr>
      <vt:lpstr>243</vt:lpstr>
      <vt:lpstr>245</vt:lpstr>
      <vt:lpstr>246</vt:lpstr>
      <vt:lpstr>State</vt:lpstr>
      <vt:lpstr>250</vt:lpstr>
      <vt:lpstr>251</vt:lpstr>
      <vt:lpstr>252</vt:lpstr>
      <vt:lpstr>253</vt:lpstr>
      <vt:lpstr>254</vt:lpstr>
      <vt:lpstr>255</vt:lpstr>
      <vt:lpstr>257</vt:lpstr>
      <vt:lpstr>258</vt:lpstr>
      <vt:lpstr>259</vt:lpstr>
      <vt:lpstr>260</vt:lpstr>
      <vt:lpstr>261</vt:lpstr>
      <vt:lpstr>262</vt:lpstr>
      <vt:lpstr>263</vt:lpstr>
      <vt:lpstr>265</vt:lpstr>
      <vt:lpstr>267</vt:lpstr>
      <vt:lpstr>270</vt:lpstr>
      <vt:lpstr>271</vt:lpstr>
      <vt:lpstr>273</vt:lpstr>
      <vt:lpstr>Federal</vt:lpstr>
      <vt:lpstr>290</vt:lpstr>
      <vt:lpstr>310</vt:lpstr>
      <vt:lpstr>410</vt:lpstr>
      <vt:lpstr>420</vt:lpstr>
      <vt:lpstr>430</vt:lpstr>
      <vt:lpstr>435</vt:lpstr>
      <vt:lpstr>436</vt:lpstr>
      <vt:lpstr>710</vt:lpstr>
      <vt:lpstr>smwksht pg1</vt:lpstr>
      <vt:lpstr>smwksht pg2</vt:lpstr>
      <vt:lpstr>'100'!Print_Area</vt:lpstr>
      <vt:lpstr>'220'!Print_Area</vt:lpstr>
      <vt:lpstr>'241'!Print_Area</vt:lpstr>
      <vt:lpstr>'253'!Print_Area</vt:lpstr>
      <vt:lpstr>'254'!Print_Area</vt:lpstr>
      <vt:lpstr>'273'!Print_Area</vt:lpstr>
      <vt:lpstr>'410'!Print_Area</vt:lpstr>
      <vt:lpstr>Form!Print_Area</vt:lpstr>
      <vt:lpstr>'smwksht pg1'!Print_Area</vt:lpstr>
      <vt:lpstr>'Special Local'!Print_Area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2020-Revnues-Accounts</dc:title>
  <dc:subject>Public School Finance</dc:subject>
  <dc:creator>Carol Piranfar</dc:creator>
  <cp:lastModifiedBy>Carol Piranfar</cp:lastModifiedBy>
  <cp:lastPrinted>2024-05-07T22:06:19Z</cp:lastPrinted>
  <dcterms:created xsi:type="dcterms:W3CDTF">2019-03-25T18:40:44Z</dcterms:created>
  <dcterms:modified xsi:type="dcterms:W3CDTF">2024-05-08T22:12:01Z</dcterms:modified>
</cp:coreProperties>
</file>